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08"/>
  <workbookPr/>
  <mc:AlternateContent xmlns:mc="http://schemas.openxmlformats.org/markup-compatibility/2006">
    <mc:Choice Requires="x15">
      <x15ac:absPath xmlns:x15ac="http://schemas.microsoft.com/office/spreadsheetml/2010/11/ac" url="D:\Google Drive\#Olhar do Palhaço\. Um Olhar para o Hospital São Paulo\(2019) PRONAC 183400\Captação\PRONAC 183400 - Como ser doador - Passo a passo (IPRF)\"/>
    </mc:Choice>
  </mc:AlternateContent>
  <xr:revisionPtr revIDLastSave="0" documentId="13_ncr:1_{A2DF95F3-09EF-4D07-A2F9-44B518E268B7}" xr6:coauthVersionLast="45" xr6:coauthVersionMax="45" xr10:uidLastSave="{00000000-0000-0000-0000-000000000000}"/>
  <workbookProtection workbookAlgorithmName="SHA-512" workbookHashValue="hdEwcJUhj3C7nxe8YBSBEVoh/738PIyJRYXZ6wi5EotT5DxIR1pFSAZdMkWwDy4teW0OzQmHx8P4Ztr1nDS0FA==" workbookSaltValue="901Nd2WVE07teQL7Owp4kA==" workbookSpinCount="100000" lockStructure="1" lockWindows="1"/>
  <bookViews>
    <workbookView xWindow="-120" yWindow="-120" windowWidth="29040" windowHeight="15840" xr2:uid="{00000000-000D-0000-FFFF-FFFF00000000}"/>
  </bookViews>
  <sheets>
    <sheet name="Simulador Olhar do Palhaço" sheetId="2" r:id="rId1"/>
    <sheet name="Tabela IR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" i="2" l="1"/>
  <c r="E21" i="2" l="1"/>
  <c r="E20" i="2"/>
  <c r="E22" i="2" l="1"/>
  <c r="E5" i="2" s="1"/>
  <c r="D15" i="3"/>
  <c r="D16" i="3" s="1"/>
  <c r="D18" i="3" s="1"/>
  <c r="D17" i="3" l="1"/>
</calcChain>
</file>

<file path=xl/sharedStrings.xml><?xml version="1.0" encoding="utf-8"?>
<sst xmlns="http://schemas.openxmlformats.org/spreadsheetml/2006/main" count="38" uniqueCount="38">
  <si>
    <t>Cálculo de Contribuição – IRPF</t>
  </si>
  <si>
    <t>Total de rendimentos tributáveis durante o ano</t>
  </si>
  <si>
    <t>Deduções</t>
  </si>
  <si>
    <t>INSS</t>
  </si>
  <si>
    <t>Despesas Médicas</t>
  </si>
  <si>
    <t>Pensão judicial</t>
  </si>
  <si>
    <t>Previdência privada e FAPI</t>
  </si>
  <si>
    <t>Aposentado</t>
  </si>
  <si>
    <t>Total deduções</t>
  </si>
  <si>
    <t>Base de cálculo</t>
  </si>
  <si>
    <t>Valor de redução</t>
  </si>
  <si>
    <t>Imposto devido</t>
  </si>
  <si>
    <t>Limite máximo de dedução (6%)</t>
  </si>
  <si>
    <t>Alíquota %</t>
  </si>
  <si>
    <t>Parcela a deduzir do imposto em R$</t>
  </si>
  <si>
    <t>Base de cálculo anual em R$ (DE)</t>
  </si>
  <si>
    <t>Base de cálculo anual em R$ (ATÉ)</t>
  </si>
  <si>
    <t>Faixa</t>
  </si>
  <si>
    <t>Base de cálculo Anual</t>
  </si>
  <si>
    <t>Aliquota a ser aplicada</t>
  </si>
  <si>
    <t>Parcela de dedução</t>
  </si>
  <si>
    <t>Faixa de imposto</t>
  </si>
  <si>
    <t>Cálculo</t>
  </si>
  <si>
    <t>Valor</t>
  </si>
  <si>
    <t>Valor por dependente</t>
  </si>
  <si>
    <t>Despesas com Instrução</t>
  </si>
  <si>
    <t>&lt;&lt;&lt; Digite apenas o número de dependentes</t>
  </si>
  <si>
    <t xml:space="preserve">&lt;&lt;&lt; Seu salário anual sem 13º </t>
  </si>
  <si>
    <t>&lt;&lt;&lt;  Se é aposentado, o valor que recebeu no ano</t>
  </si>
  <si>
    <t>&lt;&lt;&lt;  Se paga previdência Privada ou FAPI, o valor anual pago</t>
  </si>
  <si>
    <t>&lt;&lt;&lt;  Se paga pensão judicial, o valor anual pago</t>
  </si>
  <si>
    <t>&lt;&lt;&lt;  Suas despesas médicas anual</t>
  </si>
  <si>
    <t>&lt;&lt;&lt;  Valor pago ao INSS, limitado a R$ 4.500,00</t>
  </si>
  <si>
    <r>
      <t>Quantidade de dependentes</t>
    </r>
    <r>
      <rPr>
        <sz val="10"/>
        <color rgb="FFEE6D23"/>
        <rFont val="Franklin Gothic Book"/>
        <family val="2"/>
      </rPr>
      <t>*</t>
    </r>
  </si>
  <si>
    <r>
      <t>Despesas com instrução</t>
    </r>
    <r>
      <rPr>
        <sz val="10"/>
        <color rgb="FFEE6D23"/>
        <rFont val="Franklin Gothic Book"/>
        <family val="2"/>
      </rPr>
      <t>**</t>
    </r>
  </si>
  <si>
    <r>
      <t>*</t>
    </r>
    <r>
      <rPr>
        <sz val="9"/>
        <color theme="1"/>
        <rFont val="Franklin Gothic Book"/>
        <family val="2"/>
      </rPr>
      <t xml:space="preserve"> </t>
    </r>
    <r>
      <rPr>
        <sz val="9"/>
        <color rgb="FF0070C0"/>
        <rFont val="Franklin Gothic Book"/>
        <family val="2"/>
      </rPr>
      <t>O valor da dedução é R$ 2.275,08 anuais por dependente.</t>
    </r>
  </si>
  <si>
    <r>
      <t>**</t>
    </r>
    <r>
      <rPr>
        <sz val="9"/>
        <color theme="1"/>
        <rFont val="Franklin Gothic Book"/>
        <family val="2"/>
      </rPr>
      <t xml:space="preserve"> </t>
    </r>
    <r>
      <rPr>
        <sz val="9"/>
        <color rgb="FF0070C0"/>
        <rFont val="Franklin Gothic Book"/>
        <family val="2"/>
      </rPr>
      <t>Limitada a R$ 3.561,50 anuais para o titular e para cada dependente ou alimentando com os quais o titular efetuou despesas com instrução.</t>
    </r>
  </si>
  <si>
    <t>Preencha os valores em destaque e saberá o valor de sua contribuição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</si>
</sst>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%"/>
    <numFmt numFmtId="165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Franklin Gothic Book"/>
      <family val="2"/>
    </font>
    <font>
      <sz val="10"/>
      <color theme="1"/>
      <name val="Franklin Gothic Book"/>
      <family val="2"/>
    </font>
    <font>
      <b/>
      <sz val="10"/>
      <color rgb="FF00B050"/>
      <name val="Franklin Gothic Book"/>
      <family val="2"/>
    </font>
    <font>
      <b/>
      <sz val="10"/>
      <color rgb="FF127EC0"/>
      <name val="Franklin Gothic Book"/>
      <family val="2"/>
    </font>
    <font>
      <sz val="10"/>
      <color rgb="FF127EC0"/>
      <name val="Franklin Gothic Book"/>
      <family val="2"/>
    </font>
    <font>
      <sz val="10"/>
      <color rgb="FFEE6D23"/>
      <name val="Franklin Gothic Book"/>
      <family val="2"/>
    </font>
    <font>
      <b/>
      <sz val="10"/>
      <color theme="3" tint="0.39997558519241921"/>
      <name val="Franklin Gothic Book"/>
      <family val="2"/>
    </font>
    <font>
      <sz val="9"/>
      <color rgb="FFED7E00"/>
      <name val="Franklin Gothic Book"/>
      <family val="2"/>
    </font>
    <font>
      <sz val="9"/>
      <color theme="1"/>
      <name val="Franklin Gothic Book"/>
      <family val="2"/>
    </font>
    <font>
      <sz val="9"/>
      <color rgb="FF0070C0"/>
      <name val="Franklin Gothic Book"/>
      <family val="2"/>
    </font>
    <font>
      <b/>
      <sz val="10"/>
      <color rgb="FFEE6D23"/>
      <name val="Franklin Gothic Book"/>
      <family val="2"/>
    </font>
    <font>
      <b/>
      <sz val="10"/>
      <color rgb="FFED7E00"/>
      <name val="Franklin Gothic Book"/>
      <family val="2"/>
    </font>
    <font>
      <sz val="9"/>
      <color rgb="FF00B050"/>
      <name val="Franklin Gothic Book"/>
      <family val="2"/>
    </font>
    <font>
      <b/>
      <sz val="9"/>
      <color theme="4" tint="-0.249977111117893"/>
      <name val="Franklin Gothic Book"/>
      <family val="2"/>
    </font>
    <font>
      <b/>
      <sz val="9"/>
      <color theme="0"/>
      <name val="Franklin Gothic Book"/>
      <family val="2"/>
    </font>
    <font>
      <sz val="9"/>
      <name val="Franklin Gothic Book"/>
      <family val="2"/>
    </font>
    <font>
      <b/>
      <sz val="11"/>
      <color theme="0"/>
      <name val="Franklin Gothic Book"/>
      <family val="2"/>
    </font>
    <font>
      <sz val="11"/>
      <name val="Franklin Gothic Book"/>
      <family val="2"/>
    </font>
    <font>
      <sz val="11"/>
      <color rgb="FF006100"/>
      <name val="Calibri"/>
      <family val="2"/>
      <scheme val="minor"/>
    </font>
    <font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theme="4"/>
      </patternFill>
    </fill>
  </fills>
  <borders count="20">
    <border>
      <left/>
      <right/>
      <top/>
      <bottom/>
      <diagonal/>
    </border>
    <border>
      <left style="thin">
        <color rgb="FF515151"/>
      </left>
      <right style="thin">
        <color rgb="FF515151"/>
      </right>
      <top style="thin">
        <color rgb="FF515151"/>
      </top>
      <bottom style="thin">
        <color rgb="FF51515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double">
        <color theme="0" tint="-4.9989318521683403E-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4.9989318521683403E-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</cellStyleXfs>
  <cellXfs count="69">
    <xf numFmtId="0" fontId="0" fillId="0" borderId="0" xfId="0"/>
    <xf numFmtId="0" fontId="3" fillId="0" borderId="0" xfId="0" applyFont="1"/>
    <xf numFmtId="0" fontId="4" fillId="0" borderId="3" xfId="0" applyFont="1" applyBorder="1"/>
    <xf numFmtId="44" fontId="5" fillId="0" borderId="3" xfId="2" applyFont="1" applyBorder="1" applyAlignment="1">
      <alignment horizontal="left" vertical="center" indent="1"/>
    </xf>
    <xf numFmtId="0" fontId="4" fillId="0" borderId="0" xfId="0" applyFont="1"/>
    <xf numFmtId="44" fontId="6" fillId="0" borderId="3" xfId="2" applyFont="1" applyBorder="1" applyAlignment="1">
      <alignment horizontal="left" vertical="center" indent="1"/>
    </xf>
    <xf numFmtId="0" fontId="13" fillId="0" borderId="3" xfId="0" applyFont="1" applyBorder="1" applyAlignment="1">
      <alignment horizontal="left" vertical="center" indent="1"/>
    </xf>
    <xf numFmtId="0" fontId="14" fillId="0" borderId="3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165" fontId="18" fillId="3" borderId="1" xfId="1" applyNumberFormat="1" applyFont="1" applyFill="1" applyBorder="1" applyAlignment="1">
      <alignment vertical="center" wrapText="1"/>
    </xf>
    <xf numFmtId="44" fontId="18" fillId="3" borderId="1" xfId="2" applyFont="1" applyFill="1" applyBorder="1" applyAlignment="1">
      <alignment vertical="center" wrapText="1"/>
    </xf>
    <xf numFmtId="164" fontId="18" fillId="3" borderId="1" xfId="3" applyNumberFormat="1" applyFont="1" applyFill="1" applyBorder="1" applyAlignment="1">
      <alignment horizontal="center" vertical="center" wrapText="1"/>
    </xf>
    <xf numFmtId="165" fontId="18" fillId="4" borderId="1" xfId="1" applyNumberFormat="1" applyFont="1" applyFill="1" applyBorder="1" applyAlignment="1">
      <alignment vertical="center" wrapText="1"/>
    </xf>
    <xf numFmtId="44" fontId="18" fillId="4" borderId="1" xfId="2" applyFont="1" applyFill="1" applyBorder="1" applyAlignment="1">
      <alignment vertical="center" wrapText="1"/>
    </xf>
    <xf numFmtId="164" fontId="18" fillId="4" borderId="1" xfId="3" applyNumberFormat="1" applyFont="1" applyFill="1" applyBorder="1" applyAlignment="1">
      <alignment horizontal="center" vertical="center" wrapText="1"/>
    </xf>
    <xf numFmtId="0" fontId="19" fillId="2" borderId="2" xfId="0" applyFont="1" applyFill="1" applyBorder="1"/>
    <xf numFmtId="0" fontId="20" fillId="3" borderId="2" xfId="0" applyFont="1" applyFill="1" applyBorder="1"/>
    <xf numFmtId="44" fontId="20" fillId="3" borderId="2" xfId="2" applyFont="1" applyFill="1" applyBorder="1"/>
    <xf numFmtId="0" fontId="20" fillId="4" borderId="2" xfId="0" applyFont="1" applyFill="1" applyBorder="1"/>
    <xf numFmtId="44" fontId="20" fillId="4" borderId="2" xfId="2" applyFont="1" applyFill="1" applyBorder="1"/>
    <xf numFmtId="3" fontId="20" fillId="4" borderId="2" xfId="0" applyNumberFormat="1" applyFont="1" applyFill="1" applyBorder="1"/>
    <xf numFmtId="164" fontId="20" fillId="3" borderId="2" xfId="3" applyNumberFormat="1" applyFont="1" applyFill="1" applyBorder="1"/>
    <xf numFmtId="0" fontId="4" fillId="0" borderId="5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4" fillId="0" borderId="15" xfId="0" applyFont="1" applyBorder="1"/>
    <xf numFmtId="0" fontId="4" fillId="0" borderId="0" xfId="0" applyFont="1" applyBorder="1" applyAlignment="1">
      <alignment horizontal="right" vertical="center" indent="1"/>
    </xf>
    <xf numFmtId="0" fontId="4" fillId="0" borderId="0" xfId="0" applyFont="1" applyBorder="1"/>
    <xf numFmtId="4" fontId="4" fillId="0" borderId="0" xfId="0" applyNumberFormat="1" applyFont="1" applyBorder="1"/>
    <xf numFmtId="0" fontId="4" fillId="0" borderId="16" xfId="0" applyFont="1" applyBorder="1"/>
    <xf numFmtId="0" fontId="6" fillId="0" borderId="0" xfId="0" applyFont="1" applyBorder="1" applyAlignment="1">
      <alignment horizontal="left" vertical="center" indent="1"/>
    </xf>
    <xf numFmtId="0" fontId="15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44" fontId="6" fillId="0" borderId="0" xfId="2" applyFont="1" applyBorder="1" applyAlignment="1">
      <alignment horizontal="left" vertical="center" indent="1"/>
    </xf>
    <xf numFmtId="0" fontId="7" fillId="0" borderId="0" xfId="0" applyFont="1" applyBorder="1" applyAlignment="1">
      <alignment horizontal="left" vertical="center" indent="1"/>
    </xf>
    <xf numFmtId="165" fontId="9" fillId="0" borderId="0" xfId="1" applyNumberFormat="1" applyFont="1" applyBorder="1" applyAlignment="1">
      <alignment horizontal="left" vertical="center" indent="1"/>
    </xf>
    <xf numFmtId="0" fontId="15" fillId="0" borderId="0" xfId="0" quotePrefix="1" applyFont="1" applyBorder="1" applyAlignment="1">
      <alignment horizontal="left" vertical="center"/>
    </xf>
    <xf numFmtId="44" fontId="9" fillId="0" borderId="0" xfId="2" applyFont="1" applyBorder="1" applyAlignment="1">
      <alignment horizontal="left" vertical="center" indent="1"/>
    </xf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22" fillId="6" borderId="0" xfId="6"/>
    <xf numFmtId="0" fontId="3" fillId="0" borderId="15" xfId="0" applyFont="1" applyBorder="1"/>
    <xf numFmtId="0" fontId="3" fillId="0" borderId="0" xfId="0" applyFont="1" applyBorder="1"/>
    <xf numFmtId="0" fontId="3" fillId="0" borderId="16" xfId="0" applyFont="1" applyBorder="1"/>
    <xf numFmtId="0" fontId="3" fillId="0" borderId="15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3" fillId="0" borderId="17" xfId="0" applyFont="1" applyBorder="1"/>
    <xf numFmtId="0" fontId="3" fillId="0" borderId="18" xfId="0" applyFont="1" applyBorder="1"/>
    <xf numFmtId="0" fontId="3" fillId="0" borderId="19" xfId="0" applyFont="1" applyBorder="1"/>
    <xf numFmtId="0" fontId="22" fillId="6" borderId="0" xfId="6" applyAlignment="1">
      <alignment horizontal="center" vertical="center"/>
    </xf>
    <xf numFmtId="0" fontId="22" fillId="6" borderId="0" xfId="6" applyAlignment="1">
      <alignment vertical="center"/>
    </xf>
    <xf numFmtId="44" fontId="21" fillId="5" borderId="4" xfId="5" applyNumberFormat="1" applyBorder="1" applyAlignment="1" applyProtection="1">
      <alignment horizontal="left" vertical="center" indent="1"/>
      <protection locked="0"/>
    </xf>
    <xf numFmtId="165" fontId="21" fillId="5" borderId="4" xfId="5" applyNumberFormat="1" applyBorder="1" applyAlignment="1" applyProtection="1">
      <alignment horizontal="left" vertical="center" indent="1"/>
      <protection locked="0"/>
    </xf>
    <xf numFmtId="44" fontId="21" fillId="5" borderId="6" xfId="5" applyNumberFormat="1" applyBorder="1" applyAlignment="1" applyProtection="1">
      <alignment horizontal="left" vertical="center" indent="1"/>
      <protection locked="0"/>
    </xf>
    <xf numFmtId="44" fontId="21" fillId="5" borderId="7" xfId="5" applyNumberFormat="1" applyBorder="1" applyAlignment="1" applyProtection="1">
      <alignment horizontal="left" vertical="center" indent="1"/>
      <protection locked="0"/>
    </xf>
    <xf numFmtId="44" fontId="21" fillId="5" borderId="8" xfId="5" applyNumberForma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>
      <alignment horizontal="left" vertical="center"/>
    </xf>
    <xf numFmtId="0" fontId="3" fillId="0" borderId="13" xfId="0" applyFont="1" applyBorder="1" applyAlignment="1">
      <alignment horizontal="center" vertical="center" wrapText="1"/>
    </xf>
    <xf numFmtId="44" fontId="21" fillId="5" borderId="9" xfId="5" applyNumberFormat="1" applyBorder="1" applyAlignment="1" applyProtection="1">
      <alignment horizontal="center" vertical="center"/>
      <protection locked="0"/>
    </xf>
    <xf numFmtId="44" fontId="21" fillId="5" borderId="10" xfId="5" applyNumberFormat="1" applyBorder="1" applyAlignment="1" applyProtection="1">
      <alignment horizontal="center" vertical="center"/>
      <protection locked="0"/>
    </xf>
    <xf numFmtId="44" fontId="21" fillId="5" borderId="11" xfId="5" applyNumberFormat="1" applyBorder="1" applyAlignment="1" applyProtection="1">
      <alignment horizontal="center" vertical="center"/>
      <protection locked="0"/>
    </xf>
    <xf numFmtId="0" fontId="16" fillId="0" borderId="0" xfId="0" applyFont="1" applyBorder="1" applyAlignment="1">
      <alignment horizontal="center" vertical="center" wrapText="1"/>
    </xf>
  </cellXfs>
  <cellStyles count="7">
    <cellStyle name="Bom" xfId="5" builtinId="26"/>
    <cellStyle name="Ênfase1" xfId="6" builtinId="29"/>
    <cellStyle name="Moeda" xfId="2" builtinId="4"/>
    <cellStyle name="Normal" xfId="0" builtinId="0"/>
    <cellStyle name="Normal 2" xfId="4" xr:uid="{00000000-0005-0000-0000-000002000000}"/>
    <cellStyle name="Porcentagem" xfId="3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1085850</xdr:rowOff>
    </xdr:from>
    <xdr:to>
      <xdr:col>9</xdr:col>
      <xdr:colOff>466725</xdr:colOff>
      <xdr:row>2</xdr:row>
      <xdr:rowOff>438150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>
          <a:grpSpLocks noChangeAspect="1"/>
        </xdr:cNvGrpSpPr>
      </xdr:nvGrpSpPr>
      <xdr:grpSpPr>
        <a:xfrm>
          <a:off x="228600" y="1285875"/>
          <a:ext cx="9067800" cy="581025"/>
          <a:chOff x="0" y="0"/>
          <a:chExt cx="10325100" cy="552651"/>
        </a:xfrm>
      </xdr:grpSpPr>
      <xdr:sp macro="" textlink="">
        <xdr:nvSpPr>
          <xdr:cNvPr id="6" name="Freeform 6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1" y="0"/>
            <a:ext cx="4034882" cy="552651"/>
          </a:xfrm>
          <a:custGeom>
            <a:avLst/>
            <a:gdLst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3571875 w 3571875"/>
              <a:gd name="connsiteY2" fmla="*/ 4210050 h 4210050"/>
              <a:gd name="connsiteX3" fmla="*/ 0 w 3571875"/>
              <a:gd name="connsiteY3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883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050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812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76450 w 3571875"/>
              <a:gd name="connsiteY2" fmla="*/ 22740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245519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38350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2433637 h 2433637"/>
              <a:gd name="connsiteX1" fmla="*/ 257175 w 3571875"/>
              <a:gd name="connsiteY1" fmla="*/ 0 h 2433637"/>
              <a:gd name="connsiteX2" fmla="*/ 2038350 w 3571875"/>
              <a:gd name="connsiteY2" fmla="*/ 628650 h 2433637"/>
              <a:gd name="connsiteX3" fmla="*/ 3571875 w 3571875"/>
              <a:gd name="connsiteY3" fmla="*/ 2433637 h 2433637"/>
              <a:gd name="connsiteX4" fmla="*/ 0 w 3571875"/>
              <a:gd name="connsiteY4" fmla="*/ 2433637 h 2433637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24051 w 3574257"/>
              <a:gd name="connsiteY2" fmla="*/ 3071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40682 w 3574257"/>
              <a:gd name="connsiteY2" fmla="*/ 450057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57351 w 3574257"/>
              <a:gd name="connsiteY2" fmla="*/ 2309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774032 w 3574257"/>
              <a:gd name="connsiteY2" fmla="*/ 161925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69294 w 3574257"/>
              <a:gd name="connsiteY2" fmla="*/ 2143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819275 w 3574257"/>
              <a:gd name="connsiteY2" fmla="*/ 200026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5494 w 3574257"/>
              <a:gd name="connsiteY2" fmla="*/ 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574257" h="1807368">
                <a:moveTo>
                  <a:pt x="2382" y="1807368"/>
                </a:moveTo>
                <a:lnTo>
                  <a:pt x="0" y="0"/>
                </a:lnTo>
                <a:lnTo>
                  <a:pt x="2045494" y="1"/>
                </a:lnTo>
                <a:lnTo>
                  <a:pt x="3574257" y="1807368"/>
                </a:lnTo>
                <a:lnTo>
                  <a:pt x="2382" y="1807368"/>
                </a:lnTo>
                <a:close/>
              </a:path>
            </a:pathLst>
          </a:cu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7" name="Freeform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0" y="1"/>
            <a:ext cx="10325100" cy="552450"/>
          </a:xfrm>
          <a:custGeom>
            <a:avLst/>
            <a:gdLst>
              <a:gd name="connsiteX0" fmla="*/ 0 w 3350419"/>
              <a:gd name="connsiteY0" fmla="*/ 2081213 h 2083594"/>
              <a:gd name="connsiteX1" fmla="*/ 3031331 w 3350419"/>
              <a:gd name="connsiteY1" fmla="*/ 0 h 2083594"/>
              <a:gd name="connsiteX2" fmla="*/ 3350419 w 3350419"/>
              <a:gd name="connsiteY2" fmla="*/ 80963 h 2083594"/>
              <a:gd name="connsiteX3" fmla="*/ 3350419 w 3350419"/>
              <a:gd name="connsiteY3" fmla="*/ 2083594 h 2083594"/>
              <a:gd name="connsiteX4" fmla="*/ 0 w 3350419"/>
              <a:gd name="connsiteY4" fmla="*/ 2081213 h 2083594"/>
              <a:gd name="connsiteX0" fmla="*/ 0 w 3112294"/>
              <a:gd name="connsiteY0" fmla="*/ 2019301 h 2083594"/>
              <a:gd name="connsiteX1" fmla="*/ 2793206 w 3112294"/>
              <a:gd name="connsiteY1" fmla="*/ 0 h 2083594"/>
              <a:gd name="connsiteX2" fmla="*/ 3112294 w 3112294"/>
              <a:gd name="connsiteY2" fmla="*/ 80963 h 2083594"/>
              <a:gd name="connsiteX3" fmla="*/ 3112294 w 3112294"/>
              <a:gd name="connsiteY3" fmla="*/ 2083594 h 2083594"/>
              <a:gd name="connsiteX4" fmla="*/ 0 w 3112294"/>
              <a:gd name="connsiteY4" fmla="*/ 2019301 h 2083594"/>
              <a:gd name="connsiteX0" fmla="*/ 0 w 3345656"/>
              <a:gd name="connsiteY0" fmla="*/ 2097882 h 2097882"/>
              <a:gd name="connsiteX1" fmla="*/ 3026568 w 3345656"/>
              <a:gd name="connsiteY1" fmla="*/ 0 h 2097882"/>
              <a:gd name="connsiteX2" fmla="*/ 3345656 w 3345656"/>
              <a:gd name="connsiteY2" fmla="*/ 80963 h 2097882"/>
              <a:gd name="connsiteX3" fmla="*/ 3345656 w 3345656"/>
              <a:gd name="connsiteY3" fmla="*/ 2083594 h 2097882"/>
              <a:gd name="connsiteX4" fmla="*/ 0 w 3345656"/>
              <a:gd name="connsiteY4" fmla="*/ 2097882 h 2097882"/>
              <a:gd name="connsiteX0" fmla="*/ 0 w 2800350"/>
              <a:gd name="connsiteY0" fmla="*/ 1935957 h 2083594"/>
              <a:gd name="connsiteX1" fmla="*/ 2481262 w 2800350"/>
              <a:gd name="connsiteY1" fmla="*/ 0 h 2083594"/>
              <a:gd name="connsiteX2" fmla="*/ 2800350 w 2800350"/>
              <a:gd name="connsiteY2" fmla="*/ 80963 h 2083594"/>
              <a:gd name="connsiteX3" fmla="*/ 2800350 w 2800350"/>
              <a:gd name="connsiteY3" fmla="*/ 2083594 h 2083594"/>
              <a:gd name="connsiteX4" fmla="*/ 0 w 2800350"/>
              <a:gd name="connsiteY4" fmla="*/ 1935957 h 2083594"/>
              <a:gd name="connsiteX0" fmla="*/ 0 w 3352800"/>
              <a:gd name="connsiteY0" fmla="*/ 2083594 h 2083594"/>
              <a:gd name="connsiteX1" fmla="*/ 3033712 w 3352800"/>
              <a:gd name="connsiteY1" fmla="*/ 0 h 2083594"/>
              <a:gd name="connsiteX2" fmla="*/ 3352800 w 3352800"/>
              <a:gd name="connsiteY2" fmla="*/ 80963 h 2083594"/>
              <a:gd name="connsiteX3" fmla="*/ 3352800 w 3352800"/>
              <a:gd name="connsiteY3" fmla="*/ 2083594 h 2083594"/>
              <a:gd name="connsiteX4" fmla="*/ 0 w 3352800"/>
              <a:gd name="connsiteY4" fmla="*/ 2083594 h 2083594"/>
              <a:gd name="connsiteX0" fmla="*/ 0 w 3352800"/>
              <a:gd name="connsiteY0" fmla="*/ 2002631 h 2002631"/>
              <a:gd name="connsiteX1" fmla="*/ 3033712 w 3352800"/>
              <a:gd name="connsiteY1" fmla="*/ 15716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988469 w 3352800"/>
              <a:gd name="connsiteY1" fmla="*/ 59530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3966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45314 w 3352800"/>
              <a:gd name="connsiteY1" fmla="*/ 1224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4839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75865 w 3352800"/>
              <a:gd name="connsiteY1" fmla="*/ 8178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901 h 2002901"/>
              <a:gd name="connsiteX1" fmla="*/ 2836585 w 3352800"/>
              <a:gd name="connsiteY1" fmla="*/ 0 h 2002901"/>
              <a:gd name="connsiteX2" fmla="*/ 3352800 w 3352800"/>
              <a:gd name="connsiteY2" fmla="*/ 270 h 2002901"/>
              <a:gd name="connsiteX3" fmla="*/ 3352800 w 3352800"/>
              <a:gd name="connsiteY3" fmla="*/ 2002901 h 2002901"/>
              <a:gd name="connsiteX4" fmla="*/ 0 w 3352800"/>
              <a:gd name="connsiteY4" fmla="*/ 2002901 h 2002901"/>
              <a:gd name="connsiteX0" fmla="*/ 0 w 3352800"/>
              <a:gd name="connsiteY0" fmla="*/ 2002631 h 2002631"/>
              <a:gd name="connsiteX1" fmla="*/ 754045 w 3352800"/>
              <a:gd name="connsiteY1" fmla="*/ 146832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26618 h 526618"/>
              <a:gd name="connsiteX1" fmla="*/ 980611 w 3352800"/>
              <a:gd name="connsiteY1" fmla="*/ 9368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6888 h 526888"/>
              <a:gd name="connsiteX1" fmla="*/ 744735 w 3352800"/>
              <a:gd name="connsiteY1" fmla="*/ 0 h 526888"/>
              <a:gd name="connsiteX2" fmla="*/ 3352800 w 3352800"/>
              <a:gd name="connsiteY2" fmla="*/ 270 h 526888"/>
              <a:gd name="connsiteX3" fmla="*/ 3352800 w 3352800"/>
              <a:gd name="connsiteY3" fmla="*/ 526888 h 526888"/>
              <a:gd name="connsiteX4" fmla="*/ 0 w 3352800"/>
              <a:gd name="connsiteY4" fmla="*/ 526888 h 526888"/>
              <a:gd name="connsiteX0" fmla="*/ 0 w 3352800"/>
              <a:gd name="connsiteY0" fmla="*/ 526618 h 526618"/>
              <a:gd name="connsiteX1" fmla="*/ 811948 w 3352800"/>
              <a:gd name="connsiteY1" fmla="*/ 6092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966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241069 w 3352800"/>
              <a:gd name="connsiteY2" fmla="*/ 94144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313 h 527313"/>
              <a:gd name="connsiteX1" fmla="*/ 900984 w 3352800"/>
              <a:gd name="connsiteY1" fmla="*/ 97774 h 527313"/>
              <a:gd name="connsiteX2" fmla="*/ 3352800 w 3352800"/>
              <a:gd name="connsiteY2" fmla="*/ 0 h 527313"/>
              <a:gd name="connsiteX3" fmla="*/ 3352800 w 3352800"/>
              <a:gd name="connsiteY3" fmla="*/ 527313 h 527313"/>
              <a:gd name="connsiteX4" fmla="*/ 0 w 3352800"/>
              <a:gd name="connsiteY4" fmla="*/ 527313 h 527313"/>
              <a:gd name="connsiteX0" fmla="*/ 0 w 3352800"/>
              <a:gd name="connsiteY0" fmla="*/ 527584 h 527584"/>
              <a:gd name="connsiteX1" fmla="*/ 748227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52800" h="527584">
                <a:moveTo>
                  <a:pt x="0" y="527584"/>
                </a:moveTo>
                <a:lnTo>
                  <a:pt x="748227" y="0"/>
                </a:lnTo>
                <a:lnTo>
                  <a:pt x="3352800" y="271"/>
                </a:lnTo>
                <a:lnTo>
                  <a:pt x="3352800" y="527584"/>
                </a:lnTo>
                <a:lnTo>
                  <a:pt x="0" y="527584"/>
                </a:lnTo>
                <a:close/>
              </a:path>
            </a:pathLst>
          </a:custGeom>
          <a:solidFill>
            <a:schemeClr val="accent3">
              <a:alpha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baseline="0"/>
              <a:t>                                    </a:t>
            </a:r>
            <a:r>
              <a:rPr lang="en-US"/>
              <a:t>Simulador</a:t>
            </a:r>
            <a:r>
              <a:rPr lang="en-US" baseline="0"/>
              <a:t> de Impostos 2020</a:t>
            </a:r>
          </a:p>
        </xdr:txBody>
      </xdr:sp>
    </xdr:grpSp>
    <xdr:clientData/>
  </xdr:twoCellAnchor>
  <xdr:twoCellAnchor editAs="oneCell">
    <xdr:from>
      <xdr:col>5</xdr:col>
      <xdr:colOff>0</xdr:colOff>
      <xdr:row>1</xdr:row>
      <xdr:rowOff>1139325</xdr:rowOff>
    </xdr:from>
    <xdr:to>
      <xdr:col>8</xdr:col>
      <xdr:colOff>943602</xdr:colOff>
      <xdr:row>5</xdr:row>
      <xdr:rowOff>19671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339350"/>
          <a:ext cx="2839077" cy="90917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1050645</xdr:colOff>
      <xdr:row>2</xdr:row>
      <xdr:rowOff>34506</xdr:rowOff>
    </xdr:from>
    <xdr:to>
      <xdr:col>10</xdr:col>
      <xdr:colOff>326587</xdr:colOff>
      <xdr:row>23</xdr:row>
      <xdr:rowOff>129397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1CADFB83-9AA8-4CF3-AF03-CE5E483BDBA6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0351" y="785004"/>
          <a:ext cx="1467052" cy="40285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</xdr:row>
      <xdr:rowOff>191942</xdr:rowOff>
    </xdr:from>
    <xdr:to>
      <xdr:col>2</xdr:col>
      <xdr:colOff>866775</xdr:colOff>
      <xdr:row>1</xdr:row>
      <xdr:rowOff>883334</xdr:rowOff>
    </xdr:to>
    <xdr:pic>
      <xdr:nvPicPr>
        <xdr:cNvPr id="8" name="Imagem 7" descr="Uma imagem contendo luz&#10;&#10;Descrição gerada automaticamente">
          <a:extLst>
            <a:ext uri="{FF2B5EF4-FFF2-40B4-BE49-F238E27FC236}">
              <a16:creationId xmlns:a16="http://schemas.microsoft.com/office/drawing/2014/main" id="{63D34CE5-5E27-4B4E-94E9-81A3D47AA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925" y="391967"/>
          <a:ext cx="704850" cy="691392"/>
        </a:xfrm>
        <a:prstGeom prst="rect">
          <a:avLst/>
        </a:prstGeom>
      </xdr:spPr>
    </xdr:pic>
    <xdr:clientData/>
  </xdr:twoCellAnchor>
  <xdr:twoCellAnchor editAs="oneCell">
    <xdr:from>
      <xdr:col>2</xdr:col>
      <xdr:colOff>2438400</xdr:colOff>
      <xdr:row>1</xdr:row>
      <xdr:rowOff>714351</xdr:rowOff>
    </xdr:from>
    <xdr:to>
      <xdr:col>6</xdr:col>
      <xdr:colOff>542925</xdr:colOff>
      <xdr:row>1</xdr:row>
      <xdr:rowOff>1037065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EEAE900-074E-404B-B363-CFDA8CD5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0" y="914376"/>
          <a:ext cx="3762375" cy="322714"/>
        </a:xfrm>
        <a:prstGeom prst="rect">
          <a:avLst/>
        </a:prstGeom>
      </xdr:spPr>
    </xdr:pic>
    <xdr:clientData/>
  </xdr:twoCellAnchor>
  <xdr:twoCellAnchor editAs="oneCell">
    <xdr:from>
      <xdr:col>2</xdr:col>
      <xdr:colOff>3067049</xdr:colOff>
      <xdr:row>1</xdr:row>
      <xdr:rowOff>123921</xdr:rowOff>
    </xdr:from>
    <xdr:to>
      <xdr:col>6</xdr:col>
      <xdr:colOff>10800</xdr:colOff>
      <xdr:row>1</xdr:row>
      <xdr:rowOff>790575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FBBCDED8-120F-4FF7-8AA4-3666C205B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88" b="37045"/>
        <a:stretch/>
      </xdr:blipFill>
      <xdr:spPr>
        <a:xfrm>
          <a:off x="3448049" y="323946"/>
          <a:ext cx="2601601" cy="666654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180974</xdr:colOff>
      <xdr:row>1</xdr:row>
      <xdr:rowOff>310251</xdr:rowOff>
    </xdr:from>
    <xdr:to>
      <xdr:col>9</xdr:col>
      <xdr:colOff>483581</xdr:colOff>
      <xdr:row>1</xdr:row>
      <xdr:rowOff>849917</xdr:rowOff>
    </xdr:to>
    <xdr:pic>
      <xdr:nvPicPr>
        <xdr:cNvPr id="12" name="Imagem 11" descr="Uma imagem contendo desenho, comida, quarto, placar&#10;&#10;Descrição gerada automaticamente">
          <a:extLst>
            <a:ext uri="{FF2B5EF4-FFF2-40B4-BE49-F238E27FC236}">
              <a16:creationId xmlns:a16="http://schemas.microsoft.com/office/drawing/2014/main" id="{5E17DF2D-9D4B-4CEF-A000-FF02E403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505699" y="510276"/>
          <a:ext cx="1807557" cy="5396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2</xdr:row>
      <xdr:rowOff>104775</xdr:rowOff>
    </xdr:from>
    <xdr:to>
      <xdr:col>8</xdr:col>
      <xdr:colOff>9526</xdr:colOff>
      <xdr:row>2</xdr:row>
      <xdr:rowOff>504825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 noChangeAspect="1"/>
        </xdr:cNvGrpSpPr>
      </xdr:nvGrpSpPr>
      <xdr:grpSpPr>
        <a:xfrm>
          <a:off x="200026" y="1295400"/>
          <a:ext cx="9067800" cy="400050"/>
          <a:chOff x="-6231832" y="-2913978"/>
          <a:chExt cx="10325100" cy="552651"/>
        </a:xfrm>
      </xdr:grpSpPr>
      <xdr:sp macro="" textlink="">
        <xdr:nvSpPr>
          <xdr:cNvPr id="10" name="Freeform 6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-6231831" y="-2913978"/>
            <a:ext cx="4034882" cy="552651"/>
          </a:xfrm>
          <a:custGeom>
            <a:avLst/>
            <a:gdLst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3571875 w 3571875"/>
              <a:gd name="connsiteY2" fmla="*/ 4210050 h 4210050"/>
              <a:gd name="connsiteX3" fmla="*/ 0 w 3571875"/>
              <a:gd name="connsiteY3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883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050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281238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28825 w 3571875"/>
              <a:gd name="connsiteY2" fmla="*/ 2393157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76450 w 3571875"/>
              <a:gd name="connsiteY2" fmla="*/ 2274094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245519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4210050 h 4210050"/>
              <a:gd name="connsiteX1" fmla="*/ 0 w 3571875"/>
              <a:gd name="connsiteY1" fmla="*/ 0 h 4210050"/>
              <a:gd name="connsiteX2" fmla="*/ 2038350 w 3571875"/>
              <a:gd name="connsiteY2" fmla="*/ 2405063 h 4210050"/>
              <a:gd name="connsiteX3" fmla="*/ 3571875 w 3571875"/>
              <a:gd name="connsiteY3" fmla="*/ 4210050 h 4210050"/>
              <a:gd name="connsiteX4" fmla="*/ 0 w 3571875"/>
              <a:gd name="connsiteY4" fmla="*/ 4210050 h 4210050"/>
              <a:gd name="connsiteX0" fmla="*/ 0 w 3571875"/>
              <a:gd name="connsiteY0" fmla="*/ 2433637 h 2433637"/>
              <a:gd name="connsiteX1" fmla="*/ 257175 w 3571875"/>
              <a:gd name="connsiteY1" fmla="*/ 0 h 2433637"/>
              <a:gd name="connsiteX2" fmla="*/ 2038350 w 3571875"/>
              <a:gd name="connsiteY2" fmla="*/ 628650 h 2433637"/>
              <a:gd name="connsiteX3" fmla="*/ 3571875 w 3571875"/>
              <a:gd name="connsiteY3" fmla="*/ 2433637 h 2433637"/>
              <a:gd name="connsiteX4" fmla="*/ 0 w 3571875"/>
              <a:gd name="connsiteY4" fmla="*/ 2433637 h 2433637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24051 w 3574257"/>
              <a:gd name="connsiteY2" fmla="*/ 30718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40682 w 3574257"/>
              <a:gd name="connsiteY2" fmla="*/ 450057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9749 h 1809749"/>
              <a:gd name="connsiteX1" fmla="*/ 0 w 3574257"/>
              <a:gd name="connsiteY1" fmla="*/ 2381 h 1809749"/>
              <a:gd name="connsiteX2" fmla="*/ 2038351 w 3574257"/>
              <a:gd name="connsiteY2" fmla="*/ 0 h 1809749"/>
              <a:gd name="connsiteX3" fmla="*/ 3574257 w 3574257"/>
              <a:gd name="connsiteY3" fmla="*/ 1809749 h 1809749"/>
              <a:gd name="connsiteX4" fmla="*/ 2382 w 3574257"/>
              <a:gd name="connsiteY4" fmla="*/ 1809749 h 1809749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657351 w 3574257"/>
              <a:gd name="connsiteY2" fmla="*/ 2309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0732 w 3574257"/>
              <a:gd name="connsiteY2" fmla="*/ 238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774032 w 3574257"/>
              <a:gd name="connsiteY2" fmla="*/ 161925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969294 w 3574257"/>
              <a:gd name="connsiteY2" fmla="*/ 21432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1819275 w 3574257"/>
              <a:gd name="connsiteY2" fmla="*/ 200026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  <a:gd name="connsiteX0" fmla="*/ 2382 w 3574257"/>
              <a:gd name="connsiteY0" fmla="*/ 1807368 h 1807368"/>
              <a:gd name="connsiteX1" fmla="*/ 0 w 3574257"/>
              <a:gd name="connsiteY1" fmla="*/ 0 h 1807368"/>
              <a:gd name="connsiteX2" fmla="*/ 2045494 w 3574257"/>
              <a:gd name="connsiteY2" fmla="*/ 1 h 1807368"/>
              <a:gd name="connsiteX3" fmla="*/ 3574257 w 3574257"/>
              <a:gd name="connsiteY3" fmla="*/ 1807368 h 1807368"/>
              <a:gd name="connsiteX4" fmla="*/ 2382 w 3574257"/>
              <a:gd name="connsiteY4" fmla="*/ 1807368 h 180736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574257" h="1807368">
                <a:moveTo>
                  <a:pt x="2382" y="1807368"/>
                </a:moveTo>
                <a:lnTo>
                  <a:pt x="0" y="0"/>
                </a:lnTo>
                <a:lnTo>
                  <a:pt x="2045494" y="1"/>
                </a:lnTo>
                <a:lnTo>
                  <a:pt x="3574257" y="1807368"/>
                </a:lnTo>
                <a:lnTo>
                  <a:pt x="2382" y="1807368"/>
                </a:lnTo>
                <a:close/>
              </a:path>
            </a:pathLst>
          </a:cu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Freeform 7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-6231832" y="-2913977"/>
            <a:ext cx="10325100" cy="552450"/>
          </a:xfrm>
          <a:custGeom>
            <a:avLst/>
            <a:gdLst>
              <a:gd name="connsiteX0" fmla="*/ 0 w 3350419"/>
              <a:gd name="connsiteY0" fmla="*/ 2081213 h 2083594"/>
              <a:gd name="connsiteX1" fmla="*/ 3031331 w 3350419"/>
              <a:gd name="connsiteY1" fmla="*/ 0 h 2083594"/>
              <a:gd name="connsiteX2" fmla="*/ 3350419 w 3350419"/>
              <a:gd name="connsiteY2" fmla="*/ 80963 h 2083594"/>
              <a:gd name="connsiteX3" fmla="*/ 3350419 w 3350419"/>
              <a:gd name="connsiteY3" fmla="*/ 2083594 h 2083594"/>
              <a:gd name="connsiteX4" fmla="*/ 0 w 3350419"/>
              <a:gd name="connsiteY4" fmla="*/ 2081213 h 2083594"/>
              <a:gd name="connsiteX0" fmla="*/ 0 w 3112294"/>
              <a:gd name="connsiteY0" fmla="*/ 2019301 h 2083594"/>
              <a:gd name="connsiteX1" fmla="*/ 2793206 w 3112294"/>
              <a:gd name="connsiteY1" fmla="*/ 0 h 2083594"/>
              <a:gd name="connsiteX2" fmla="*/ 3112294 w 3112294"/>
              <a:gd name="connsiteY2" fmla="*/ 80963 h 2083594"/>
              <a:gd name="connsiteX3" fmla="*/ 3112294 w 3112294"/>
              <a:gd name="connsiteY3" fmla="*/ 2083594 h 2083594"/>
              <a:gd name="connsiteX4" fmla="*/ 0 w 3112294"/>
              <a:gd name="connsiteY4" fmla="*/ 2019301 h 2083594"/>
              <a:gd name="connsiteX0" fmla="*/ 0 w 3345656"/>
              <a:gd name="connsiteY0" fmla="*/ 2097882 h 2097882"/>
              <a:gd name="connsiteX1" fmla="*/ 3026568 w 3345656"/>
              <a:gd name="connsiteY1" fmla="*/ 0 h 2097882"/>
              <a:gd name="connsiteX2" fmla="*/ 3345656 w 3345656"/>
              <a:gd name="connsiteY2" fmla="*/ 80963 h 2097882"/>
              <a:gd name="connsiteX3" fmla="*/ 3345656 w 3345656"/>
              <a:gd name="connsiteY3" fmla="*/ 2083594 h 2097882"/>
              <a:gd name="connsiteX4" fmla="*/ 0 w 3345656"/>
              <a:gd name="connsiteY4" fmla="*/ 2097882 h 2097882"/>
              <a:gd name="connsiteX0" fmla="*/ 0 w 2800350"/>
              <a:gd name="connsiteY0" fmla="*/ 1935957 h 2083594"/>
              <a:gd name="connsiteX1" fmla="*/ 2481262 w 2800350"/>
              <a:gd name="connsiteY1" fmla="*/ 0 h 2083594"/>
              <a:gd name="connsiteX2" fmla="*/ 2800350 w 2800350"/>
              <a:gd name="connsiteY2" fmla="*/ 80963 h 2083594"/>
              <a:gd name="connsiteX3" fmla="*/ 2800350 w 2800350"/>
              <a:gd name="connsiteY3" fmla="*/ 2083594 h 2083594"/>
              <a:gd name="connsiteX4" fmla="*/ 0 w 2800350"/>
              <a:gd name="connsiteY4" fmla="*/ 1935957 h 2083594"/>
              <a:gd name="connsiteX0" fmla="*/ 0 w 3352800"/>
              <a:gd name="connsiteY0" fmla="*/ 2083594 h 2083594"/>
              <a:gd name="connsiteX1" fmla="*/ 3033712 w 3352800"/>
              <a:gd name="connsiteY1" fmla="*/ 0 h 2083594"/>
              <a:gd name="connsiteX2" fmla="*/ 3352800 w 3352800"/>
              <a:gd name="connsiteY2" fmla="*/ 80963 h 2083594"/>
              <a:gd name="connsiteX3" fmla="*/ 3352800 w 3352800"/>
              <a:gd name="connsiteY3" fmla="*/ 2083594 h 2083594"/>
              <a:gd name="connsiteX4" fmla="*/ 0 w 3352800"/>
              <a:gd name="connsiteY4" fmla="*/ 2083594 h 2083594"/>
              <a:gd name="connsiteX0" fmla="*/ 0 w 3352800"/>
              <a:gd name="connsiteY0" fmla="*/ 2002631 h 2002631"/>
              <a:gd name="connsiteX1" fmla="*/ 3033712 w 3352800"/>
              <a:gd name="connsiteY1" fmla="*/ 15716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988469 w 3352800"/>
              <a:gd name="connsiteY1" fmla="*/ 59530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3966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45314 w 3352800"/>
              <a:gd name="connsiteY1" fmla="*/ 1224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34839 w 3352800"/>
              <a:gd name="connsiteY1" fmla="*/ 425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631 h 2002631"/>
              <a:gd name="connsiteX1" fmla="*/ 2875865 w 3352800"/>
              <a:gd name="connsiteY1" fmla="*/ 81782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2002901 h 2002901"/>
              <a:gd name="connsiteX1" fmla="*/ 2836585 w 3352800"/>
              <a:gd name="connsiteY1" fmla="*/ 0 h 2002901"/>
              <a:gd name="connsiteX2" fmla="*/ 3352800 w 3352800"/>
              <a:gd name="connsiteY2" fmla="*/ 270 h 2002901"/>
              <a:gd name="connsiteX3" fmla="*/ 3352800 w 3352800"/>
              <a:gd name="connsiteY3" fmla="*/ 2002901 h 2002901"/>
              <a:gd name="connsiteX4" fmla="*/ 0 w 3352800"/>
              <a:gd name="connsiteY4" fmla="*/ 2002901 h 2002901"/>
              <a:gd name="connsiteX0" fmla="*/ 0 w 3352800"/>
              <a:gd name="connsiteY0" fmla="*/ 2002631 h 2002631"/>
              <a:gd name="connsiteX1" fmla="*/ 754045 w 3352800"/>
              <a:gd name="connsiteY1" fmla="*/ 1468326 h 2002631"/>
              <a:gd name="connsiteX2" fmla="*/ 3352800 w 3352800"/>
              <a:gd name="connsiteY2" fmla="*/ 0 h 2002631"/>
              <a:gd name="connsiteX3" fmla="*/ 3352800 w 3352800"/>
              <a:gd name="connsiteY3" fmla="*/ 2002631 h 2002631"/>
              <a:gd name="connsiteX4" fmla="*/ 0 w 3352800"/>
              <a:gd name="connsiteY4" fmla="*/ 2002631 h 2002631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34305 h 534305"/>
              <a:gd name="connsiteX1" fmla="*/ 754045 w 3352800"/>
              <a:gd name="connsiteY1" fmla="*/ 0 h 534305"/>
              <a:gd name="connsiteX2" fmla="*/ 3352800 w 3352800"/>
              <a:gd name="connsiteY2" fmla="*/ 7687 h 534305"/>
              <a:gd name="connsiteX3" fmla="*/ 3352800 w 3352800"/>
              <a:gd name="connsiteY3" fmla="*/ 534305 h 534305"/>
              <a:gd name="connsiteX4" fmla="*/ 0 w 3352800"/>
              <a:gd name="connsiteY4" fmla="*/ 534305 h 534305"/>
              <a:gd name="connsiteX0" fmla="*/ 0 w 3352800"/>
              <a:gd name="connsiteY0" fmla="*/ 526618 h 526618"/>
              <a:gd name="connsiteX1" fmla="*/ 980611 w 3352800"/>
              <a:gd name="connsiteY1" fmla="*/ 9368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6888 h 526888"/>
              <a:gd name="connsiteX1" fmla="*/ 744735 w 3352800"/>
              <a:gd name="connsiteY1" fmla="*/ 0 h 526888"/>
              <a:gd name="connsiteX2" fmla="*/ 3352800 w 3352800"/>
              <a:gd name="connsiteY2" fmla="*/ 270 h 526888"/>
              <a:gd name="connsiteX3" fmla="*/ 3352800 w 3352800"/>
              <a:gd name="connsiteY3" fmla="*/ 526888 h 526888"/>
              <a:gd name="connsiteX4" fmla="*/ 0 w 3352800"/>
              <a:gd name="connsiteY4" fmla="*/ 526888 h 526888"/>
              <a:gd name="connsiteX0" fmla="*/ 0 w 3352800"/>
              <a:gd name="connsiteY0" fmla="*/ 526618 h 526618"/>
              <a:gd name="connsiteX1" fmla="*/ 811948 w 3352800"/>
              <a:gd name="connsiteY1" fmla="*/ 60921 h 526618"/>
              <a:gd name="connsiteX2" fmla="*/ 3352800 w 3352800"/>
              <a:gd name="connsiteY2" fmla="*/ 0 h 526618"/>
              <a:gd name="connsiteX3" fmla="*/ 3352800 w 3352800"/>
              <a:gd name="connsiteY3" fmla="*/ 526618 h 526618"/>
              <a:gd name="connsiteX4" fmla="*/ 0 w 3352800"/>
              <a:gd name="connsiteY4" fmla="*/ 526618 h 526618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966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241069 w 3352800"/>
              <a:gd name="connsiteY2" fmla="*/ 94144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584 h 527584"/>
              <a:gd name="connsiteX1" fmla="*/ 751718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  <a:gd name="connsiteX0" fmla="*/ 0 w 3352800"/>
              <a:gd name="connsiteY0" fmla="*/ 527313 h 527313"/>
              <a:gd name="connsiteX1" fmla="*/ 900984 w 3352800"/>
              <a:gd name="connsiteY1" fmla="*/ 97774 h 527313"/>
              <a:gd name="connsiteX2" fmla="*/ 3352800 w 3352800"/>
              <a:gd name="connsiteY2" fmla="*/ 0 h 527313"/>
              <a:gd name="connsiteX3" fmla="*/ 3352800 w 3352800"/>
              <a:gd name="connsiteY3" fmla="*/ 527313 h 527313"/>
              <a:gd name="connsiteX4" fmla="*/ 0 w 3352800"/>
              <a:gd name="connsiteY4" fmla="*/ 527313 h 527313"/>
              <a:gd name="connsiteX0" fmla="*/ 0 w 3352800"/>
              <a:gd name="connsiteY0" fmla="*/ 527584 h 527584"/>
              <a:gd name="connsiteX1" fmla="*/ 748227 w 3352800"/>
              <a:gd name="connsiteY1" fmla="*/ 0 h 527584"/>
              <a:gd name="connsiteX2" fmla="*/ 3352800 w 3352800"/>
              <a:gd name="connsiteY2" fmla="*/ 271 h 527584"/>
              <a:gd name="connsiteX3" fmla="*/ 3352800 w 3352800"/>
              <a:gd name="connsiteY3" fmla="*/ 527584 h 527584"/>
              <a:gd name="connsiteX4" fmla="*/ 0 w 3352800"/>
              <a:gd name="connsiteY4" fmla="*/ 527584 h 5275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3352800" h="527584">
                <a:moveTo>
                  <a:pt x="0" y="527584"/>
                </a:moveTo>
                <a:lnTo>
                  <a:pt x="748227" y="0"/>
                </a:lnTo>
                <a:lnTo>
                  <a:pt x="3352800" y="271"/>
                </a:lnTo>
                <a:lnTo>
                  <a:pt x="3352800" y="527584"/>
                </a:lnTo>
                <a:lnTo>
                  <a:pt x="0" y="527584"/>
                </a:lnTo>
                <a:close/>
              </a:path>
            </a:pathLst>
          </a:custGeom>
          <a:solidFill>
            <a:schemeClr val="accent3">
              <a:alpha val="8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1200"/>
              <a:t>Tabela Progressiva para o cálculo anual do Imposto sobre a Renda da Pessoa Física para o exercício de 2020, ano-calendário de 2019</a:t>
            </a:r>
            <a:endParaRPr lang="en-US" sz="1200" baseline="0"/>
          </a:p>
        </xdr:txBody>
      </xdr:sp>
    </xdr:grpSp>
    <xdr:clientData/>
  </xdr:twoCellAnchor>
  <xdr:twoCellAnchor editAs="oneCell">
    <xdr:from>
      <xdr:col>1</xdr:col>
      <xdr:colOff>114300</xdr:colOff>
      <xdr:row>18</xdr:row>
      <xdr:rowOff>72464</xdr:rowOff>
    </xdr:from>
    <xdr:to>
      <xdr:col>5</xdr:col>
      <xdr:colOff>323850</xdr:colOff>
      <xdr:row>36</xdr:row>
      <xdr:rowOff>70139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72127AB2-AEAC-41DF-B85F-E1890BB1C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2958539"/>
          <a:ext cx="6153150" cy="3607650"/>
        </a:xfrm>
        <a:prstGeom prst="rect">
          <a:avLst/>
        </a:prstGeom>
      </xdr:spPr>
    </xdr:pic>
    <xdr:clientData/>
  </xdr:twoCellAnchor>
  <xdr:twoCellAnchor>
    <xdr:from>
      <xdr:col>6</xdr:col>
      <xdr:colOff>65827</xdr:colOff>
      <xdr:row>23</xdr:row>
      <xdr:rowOff>191039</xdr:rowOff>
    </xdr:from>
    <xdr:to>
      <xdr:col>7</xdr:col>
      <xdr:colOff>136586</xdr:colOff>
      <xdr:row>31</xdr:row>
      <xdr:rowOff>85962</xdr:rowOff>
    </xdr:to>
    <xdr:grpSp>
      <xdr:nvGrpSpPr>
        <xdr:cNvPr id="38" name="Grupo 14">
          <a:extLst>
            <a:ext uri="{FF2B5EF4-FFF2-40B4-BE49-F238E27FC236}">
              <a16:creationId xmlns:a16="http://schemas.microsoft.com/office/drawing/2014/main" id="{A2AFC495-7B9B-46B7-A813-06647EDF1C00}"/>
            </a:ext>
          </a:extLst>
        </xdr:cNvPr>
        <xdr:cNvGrpSpPr/>
      </xdr:nvGrpSpPr>
      <xdr:grpSpPr>
        <a:xfrm>
          <a:off x="6742852" y="4305839"/>
          <a:ext cx="2042434" cy="1495123"/>
          <a:chOff x="4320646" y="2030802"/>
          <a:chExt cx="3375174" cy="2215640"/>
        </a:xfrm>
      </xdr:grpSpPr>
      <xdr:sp macro="" textlink="">
        <xdr:nvSpPr>
          <xdr:cNvPr id="39" name="Texto explicativo retangular 18">
            <a:extLst>
              <a:ext uri="{FF2B5EF4-FFF2-40B4-BE49-F238E27FC236}">
                <a16:creationId xmlns:a16="http://schemas.microsoft.com/office/drawing/2014/main" id="{1C98D00C-D8F4-49D8-BBEA-6AA50EFADE56}"/>
              </a:ext>
            </a:extLst>
          </xdr:cNvPr>
          <xdr:cNvSpPr/>
        </xdr:nvSpPr>
        <xdr:spPr>
          <a:xfrm>
            <a:off x="4320646" y="2030802"/>
            <a:ext cx="3375174" cy="2215640"/>
          </a:xfrm>
          <a:prstGeom prst="wedgeRectCallout">
            <a:avLst>
              <a:gd name="adj1" fmla="val -97735"/>
              <a:gd name="adj2" fmla="val -3811"/>
            </a:avLst>
          </a:prstGeom>
          <a:solidFill>
            <a:srgbClr val="FFFF00"/>
          </a:solidFill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9144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8288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27432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36576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45720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54864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64008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7315200" algn="l" defTabSz="1828800" rtl="0" eaLnBrk="1" latinLnBrk="0" hangingPunct="1">
              <a:defRPr sz="36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pt-BR"/>
          </a:p>
        </xdr:txBody>
      </xdr:sp>
      <xdr:pic>
        <xdr:nvPicPr>
          <xdr:cNvPr id="40" name="Picture 3">
            <a:extLst>
              <a:ext uri="{FF2B5EF4-FFF2-40B4-BE49-F238E27FC236}">
                <a16:creationId xmlns:a16="http://schemas.microsoft.com/office/drawing/2014/main" id="{2882163C-35AF-4070-B3D9-60CD3533DB3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duotone>
              <a:prstClr val="black"/>
              <a:schemeClr val="accent1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52966" y="2160349"/>
            <a:ext cx="3110532" cy="1956546"/>
          </a:xfrm>
          <a:prstGeom prst="rect">
            <a:avLst/>
          </a:prstGeom>
          <a:ln>
            <a:noFill/>
          </a:ln>
          <a:effectLst>
            <a:outerShdw blurRad="292100" dist="139700" dir="2700000" algn="tl" rotWithShape="0">
              <a:srgbClr val="333333">
                <a:alpha val="65000"/>
              </a:srgbClr>
            </a:outerShdw>
          </a:effectLst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</xdr:col>
      <xdr:colOff>390525</xdr:colOff>
      <xdr:row>1</xdr:row>
      <xdr:rowOff>210896</xdr:rowOff>
    </xdr:from>
    <xdr:to>
      <xdr:col>2</xdr:col>
      <xdr:colOff>304800</xdr:colOff>
      <xdr:row>1</xdr:row>
      <xdr:rowOff>902288</xdr:rowOff>
    </xdr:to>
    <xdr:pic>
      <xdr:nvPicPr>
        <xdr:cNvPr id="21" name="Imagem 20" descr="Uma imagem contendo luz&#10;&#10;Descrição gerada automaticamente">
          <a:extLst>
            <a:ext uri="{FF2B5EF4-FFF2-40B4-BE49-F238E27FC236}">
              <a16:creationId xmlns:a16="http://schemas.microsoft.com/office/drawing/2014/main" id="{7A48624F-1728-49BD-9B5E-C31A8D7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-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0550" y="420446"/>
          <a:ext cx="704850" cy="691392"/>
        </a:xfrm>
        <a:prstGeom prst="rect">
          <a:avLst/>
        </a:prstGeom>
      </xdr:spPr>
    </xdr:pic>
    <xdr:clientData/>
  </xdr:twoCellAnchor>
  <xdr:twoCellAnchor editAs="oneCell">
    <xdr:from>
      <xdr:col>2</xdr:col>
      <xdr:colOff>1485900</xdr:colOff>
      <xdr:row>1</xdr:row>
      <xdr:rowOff>666630</xdr:rowOff>
    </xdr:from>
    <xdr:to>
      <xdr:col>5</xdr:col>
      <xdr:colOff>95250</xdr:colOff>
      <xdr:row>2</xdr:row>
      <xdr:rowOff>8269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FA7128AD-E503-49C1-B112-788B320C5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76500" y="876180"/>
          <a:ext cx="3762375" cy="322714"/>
        </a:xfrm>
        <a:prstGeom prst="rect">
          <a:avLst/>
        </a:prstGeom>
      </xdr:spPr>
    </xdr:pic>
    <xdr:clientData/>
  </xdr:twoCellAnchor>
  <xdr:twoCellAnchor editAs="oneCell">
    <xdr:from>
      <xdr:col>3</xdr:col>
      <xdr:colOff>495299</xdr:colOff>
      <xdr:row>1</xdr:row>
      <xdr:rowOff>66675</xdr:rowOff>
    </xdr:from>
    <xdr:to>
      <xdr:col>4</xdr:col>
      <xdr:colOff>1334775</xdr:colOff>
      <xdr:row>1</xdr:row>
      <xdr:rowOff>733329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2785236D-B364-45BA-88FA-D8251FFDBB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88" b="37045"/>
        <a:stretch/>
      </xdr:blipFill>
      <xdr:spPr>
        <a:xfrm>
          <a:off x="3114674" y="276225"/>
          <a:ext cx="2601601" cy="666654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428624</xdr:colOff>
      <xdr:row>1</xdr:row>
      <xdr:rowOff>348255</xdr:rowOff>
    </xdr:from>
    <xdr:to>
      <xdr:col>7</xdr:col>
      <xdr:colOff>264506</xdr:colOff>
      <xdr:row>1</xdr:row>
      <xdr:rowOff>887921</xdr:rowOff>
    </xdr:to>
    <xdr:pic>
      <xdr:nvPicPr>
        <xdr:cNvPr id="25" name="Imagem 24" descr="Uma imagem contendo desenho, comida, quarto, placar&#10;&#10;Descrição gerada automaticamente">
          <a:extLst>
            <a:ext uri="{FF2B5EF4-FFF2-40B4-BE49-F238E27FC236}">
              <a16:creationId xmlns:a16="http://schemas.microsoft.com/office/drawing/2014/main" id="{A0250FE4-F3CE-4EAE-BB5D-BE19BCA0C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105649" y="557805"/>
          <a:ext cx="1807557" cy="5396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Ângulos">
      <a:dk1>
        <a:srgbClr val="000000"/>
      </a:dk1>
      <a:lt1>
        <a:srgbClr val="FFFFFF"/>
      </a:lt1>
      <a:dk2>
        <a:srgbClr val="434342"/>
      </a:dk2>
      <a:lt2>
        <a:srgbClr val="CDD7D9"/>
      </a:lt2>
      <a:accent1>
        <a:srgbClr val="797B7E"/>
      </a:accent1>
      <a:accent2>
        <a:srgbClr val="F96A1B"/>
      </a:accent2>
      <a:accent3>
        <a:srgbClr val="08A1D9"/>
      </a:accent3>
      <a:accent4>
        <a:srgbClr val="7C984A"/>
      </a:accent4>
      <a:accent5>
        <a:srgbClr val="C2AD8D"/>
      </a:accent5>
      <a:accent6>
        <a:srgbClr val="506E94"/>
      </a:accent6>
      <a:hlink>
        <a:srgbClr val="5F5F5F"/>
      </a:hlink>
      <a:folHlink>
        <a:srgbClr val="969696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indowProtection="1" showGridLines="0" tabSelected="1" zoomScaleNormal="100" workbookViewId="0">
      <selection activeCell="E8" sqref="E8"/>
    </sheetView>
  </sheetViews>
  <sheetFormatPr defaultColWidth="9.140625" defaultRowHeight="13.5" x14ac:dyDescent="0.25"/>
  <cols>
    <col min="1" max="1" width="3.28515625" style="4" customWidth="1"/>
    <col min="2" max="2" width="2.42578125" style="4" customWidth="1"/>
    <col min="3" max="3" width="47.42578125" style="4" bestFit="1" customWidth="1"/>
    <col min="4" max="4" width="6.85546875" style="4" bestFit="1" customWidth="1"/>
    <col min="5" max="5" width="21.42578125" style="4" customWidth="1"/>
    <col min="6" max="7" width="9.140625" style="4"/>
    <col min="8" max="8" width="10.140625" style="4" bestFit="1" customWidth="1"/>
    <col min="9" max="9" width="22.5703125" style="4" bestFit="1" customWidth="1"/>
    <col min="10" max="11" width="9.140625" style="4"/>
    <col min="12" max="12" width="3.28515625" style="4" customWidth="1"/>
    <col min="13" max="15" width="9.140625" style="4"/>
    <col min="16" max="16" width="8" style="4" bestFit="1" customWidth="1"/>
    <col min="17" max="16384" width="9.140625" style="4"/>
  </cols>
  <sheetData>
    <row r="1" spans="1:12" ht="15.75" thickBot="1" x14ac:dyDescent="0.3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</row>
    <row r="2" spans="1:12" s="1" customFormat="1" ht="96.75" customHeight="1" x14ac:dyDescent="0.3">
      <c r="A2" s="45"/>
      <c r="B2" s="26"/>
      <c r="C2" s="27"/>
      <c r="D2" s="64"/>
      <c r="E2" s="64"/>
      <c r="F2" s="64"/>
      <c r="G2" s="27"/>
      <c r="H2" s="27"/>
      <c r="I2" s="27"/>
      <c r="J2" s="27"/>
      <c r="K2" s="28"/>
      <c r="L2" s="45"/>
    </row>
    <row r="3" spans="1:12" ht="40.700000000000003" customHeight="1" x14ac:dyDescent="0.25">
      <c r="A3" s="45"/>
      <c r="B3" s="29"/>
      <c r="C3" s="30"/>
      <c r="D3" s="31"/>
      <c r="E3" s="31"/>
      <c r="F3" s="31"/>
      <c r="G3" s="31"/>
      <c r="H3" s="32"/>
      <c r="I3" s="31"/>
      <c r="J3" s="31"/>
      <c r="K3" s="33"/>
      <c r="L3" s="45"/>
    </row>
    <row r="4" spans="1:12" ht="6.75" customHeight="1" x14ac:dyDescent="0.25">
      <c r="A4" s="45"/>
      <c r="B4" s="29"/>
      <c r="C4" s="30"/>
      <c r="D4" s="31"/>
      <c r="E4" s="31"/>
      <c r="F4" s="31"/>
      <c r="G4" s="31"/>
      <c r="H4" s="32"/>
      <c r="I4" s="31"/>
      <c r="J4" s="31"/>
      <c r="K4" s="33"/>
      <c r="L4" s="45"/>
    </row>
    <row r="5" spans="1:12" ht="15.75" thickBot="1" x14ac:dyDescent="0.3">
      <c r="A5" s="45"/>
      <c r="B5" s="29"/>
      <c r="C5" s="7" t="s">
        <v>12</v>
      </c>
      <c r="D5" s="2"/>
      <c r="E5" s="3">
        <f>IF((E22*6%)&lt;0,0,E22*6%)</f>
        <v>0</v>
      </c>
      <c r="F5" s="31"/>
      <c r="G5" s="31"/>
      <c r="H5" s="32"/>
      <c r="I5" s="31"/>
      <c r="J5" s="31"/>
      <c r="K5" s="33"/>
      <c r="L5" s="45"/>
    </row>
    <row r="6" spans="1:12" ht="6.75" customHeight="1" thickTop="1" x14ac:dyDescent="0.25">
      <c r="A6" s="45"/>
      <c r="B6" s="29"/>
      <c r="C6" s="30"/>
      <c r="D6" s="31"/>
      <c r="E6" s="31"/>
      <c r="F6" s="31"/>
      <c r="G6" s="31"/>
      <c r="H6" s="32"/>
      <c r="I6" s="31"/>
      <c r="J6" s="31"/>
      <c r="K6" s="33"/>
      <c r="L6" s="45"/>
    </row>
    <row r="7" spans="1:12" ht="15.75" thickBot="1" x14ac:dyDescent="0.3">
      <c r="A7" s="45"/>
      <c r="B7" s="29"/>
      <c r="C7" s="7" t="s">
        <v>0</v>
      </c>
      <c r="D7" s="2"/>
      <c r="E7" s="25"/>
      <c r="F7" s="31"/>
      <c r="G7" s="31"/>
      <c r="H7" s="31"/>
      <c r="I7" s="31"/>
      <c r="J7" s="31"/>
      <c r="K7" s="33"/>
      <c r="L7" s="45"/>
    </row>
    <row r="8" spans="1:12" ht="16.5" thickTop="1" thickBot="1" x14ac:dyDescent="0.3">
      <c r="A8" s="45"/>
      <c r="B8" s="29"/>
      <c r="C8" s="34" t="s">
        <v>1</v>
      </c>
      <c r="D8" s="31"/>
      <c r="E8" s="58"/>
      <c r="F8" s="35" t="s">
        <v>27</v>
      </c>
      <c r="G8" s="31"/>
      <c r="H8" s="31"/>
      <c r="I8" s="31"/>
      <c r="J8" s="31"/>
      <c r="K8" s="33"/>
      <c r="L8" s="45"/>
    </row>
    <row r="9" spans="1:12" ht="5.25" customHeight="1" x14ac:dyDescent="0.25">
      <c r="A9" s="45"/>
      <c r="B9" s="29"/>
      <c r="C9" s="36"/>
      <c r="D9" s="31"/>
      <c r="E9" s="37"/>
      <c r="F9" s="35"/>
      <c r="G9" s="31"/>
      <c r="H9" s="31"/>
      <c r="I9" s="31"/>
      <c r="J9" s="31"/>
      <c r="K9" s="33"/>
      <c r="L9" s="45"/>
    </row>
    <row r="10" spans="1:12" ht="15.75" thickBot="1" x14ac:dyDescent="0.3">
      <c r="A10" s="45"/>
      <c r="B10" s="29"/>
      <c r="C10" s="8" t="s">
        <v>2</v>
      </c>
      <c r="D10" s="25"/>
      <c r="E10" s="5"/>
      <c r="F10" s="35"/>
      <c r="G10" s="31"/>
      <c r="H10" s="31"/>
      <c r="I10" s="31"/>
      <c r="J10" s="31"/>
      <c r="K10" s="33"/>
      <c r="L10" s="45"/>
    </row>
    <row r="11" spans="1:12" ht="16.5" thickTop="1" thickBot="1" x14ac:dyDescent="0.3">
      <c r="A11" s="45"/>
      <c r="B11" s="29"/>
      <c r="C11" s="38" t="s">
        <v>33</v>
      </c>
      <c r="D11" s="59">
        <v>0</v>
      </c>
      <c r="E11" s="39">
        <f>(D11*'Tabela IR'!D13)</f>
        <v>0</v>
      </c>
      <c r="F11" s="40" t="s">
        <v>26</v>
      </c>
      <c r="G11" s="31"/>
      <c r="H11" s="31"/>
      <c r="I11" s="31"/>
      <c r="J11" s="31"/>
      <c r="K11" s="33"/>
      <c r="L11" s="45"/>
    </row>
    <row r="12" spans="1:12" ht="15.75" thickBot="1" x14ac:dyDescent="0.3">
      <c r="A12" s="45"/>
      <c r="B12" s="29"/>
      <c r="C12" s="38" t="s">
        <v>34</v>
      </c>
      <c r="D12" s="31"/>
      <c r="E12" s="41">
        <v>0</v>
      </c>
      <c r="F12" s="35"/>
      <c r="G12" s="31"/>
      <c r="H12" s="31"/>
      <c r="I12" s="31"/>
      <c r="J12" s="31"/>
      <c r="K12" s="33"/>
      <c r="L12" s="45"/>
    </row>
    <row r="13" spans="1:12" ht="15" x14ac:dyDescent="0.25">
      <c r="A13" s="45"/>
      <c r="B13" s="29"/>
      <c r="C13" s="38" t="s">
        <v>3</v>
      </c>
      <c r="D13" s="31"/>
      <c r="E13" s="60">
        <v>0</v>
      </c>
      <c r="F13" s="35" t="s">
        <v>32</v>
      </c>
      <c r="G13" s="31"/>
      <c r="H13" s="31"/>
      <c r="I13" s="31"/>
      <c r="J13" s="31"/>
      <c r="K13" s="33"/>
      <c r="L13" s="45"/>
    </row>
    <row r="14" spans="1:12" ht="15" x14ac:dyDescent="0.25">
      <c r="A14" s="45"/>
      <c r="B14" s="29"/>
      <c r="C14" s="38" t="s">
        <v>4</v>
      </c>
      <c r="D14" s="31"/>
      <c r="E14" s="61">
        <v>0</v>
      </c>
      <c r="F14" s="35" t="s">
        <v>31</v>
      </c>
      <c r="G14" s="31"/>
      <c r="H14" s="31"/>
      <c r="I14" s="31"/>
      <c r="J14" s="31"/>
      <c r="K14" s="33"/>
      <c r="L14" s="45"/>
    </row>
    <row r="15" spans="1:12" ht="15" x14ac:dyDescent="0.25">
      <c r="A15" s="45"/>
      <c r="B15" s="29"/>
      <c r="C15" s="38" t="s">
        <v>5</v>
      </c>
      <c r="D15" s="31"/>
      <c r="E15" s="61">
        <v>0</v>
      </c>
      <c r="F15" s="35" t="s">
        <v>30</v>
      </c>
      <c r="G15" s="31"/>
      <c r="H15" s="31"/>
      <c r="I15" s="31"/>
      <c r="J15" s="31"/>
      <c r="K15" s="33"/>
      <c r="L15" s="45"/>
    </row>
    <row r="16" spans="1:12" ht="15" x14ac:dyDescent="0.25">
      <c r="A16" s="45"/>
      <c r="B16" s="29"/>
      <c r="C16" s="38" t="s">
        <v>6</v>
      </c>
      <c r="D16" s="31"/>
      <c r="E16" s="61">
        <v>0</v>
      </c>
      <c r="F16" s="35" t="s">
        <v>29</v>
      </c>
      <c r="G16" s="31"/>
      <c r="H16" s="31"/>
      <c r="I16" s="31"/>
      <c r="J16" s="31"/>
      <c r="K16" s="33"/>
      <c r="L16" s="45"/>
    </row>
    <row r="17" spans="1:12" ht="15.75" thickBot="1" x14ac:dyDescent="0.3">
      <c r="A17" s="45"/>
      <c r="B17" s="29"/>
      <c r="C17" s="38" t="s">
        <v>7</v>
      </c>
      <c r="D17" s="31"/>
      <c r="E17" s="62">
        <v>0</v>
      </c>
      <c r="F17" s="35" t="s">
        <v>28</v>
      </c>
      <c r="G17" s="31"/>
      <c r="H17" s="31"/>
      <c r="I17" s="31"/>
      <c r="J17" s="31"/>
      <c r="K17" s="33"/>
      <c r="L17" s="45"/>
    </row>
    <row r="18" spans="1:12" ht="5.25" customHeight="1" x14ac:dyDescent="0.25">
      <c r="A18" s="45"/>
      <c r="B18" s="29"/>
      <c r="C18" s="30"/>
      <c r="D18" s="31"/>
      <c r="E18" s="37"/>
      <c r="F18" s="31"/>
      <c r="G18" s="31"/>
      <c r="H18" s="31"/>
      <c r="I18" s="31"/>
      <c r="J18" s="31"/>
      <c r="K18" s="33"/>
      <c r="L18" s="45"/>
    </row>
    <row r="19" spans="1:12" ht="15.75" thickBot="1" x14ac:dyDescent="0.3">
      <c r="A19" s="45"/>
      <c r="B19" s="29"/>
      <c r="C19" s="6" t="s">
        <v>8</v>
      </c>
      <c r="D19" s="2"/>
      <c r="E19" s="5"/>
      <c r="F19" s="31"/>
      <c r="G19" s="31"/>
      <c r="H19" s="31"/>
      <c r="I19" s="31"/>
      <c r="J19" s="31"/>
      <c r="K19" s="33"/>
      <c r="L19" s="45"/>
    </row>
    <row r="20" spans="1:12" ht="15.75" thickTop="1" x14ac:dyDescent="0.25">
      <c r="A20" s="45"/>
      <c r="B20" s="29"/>
      <c r="C20" s="38" t="s">
        <v>9</v>
      </c>
      <c r="D20" s="31"/>
      <c r="E20" s="41">
        <f>E8</f>
        <v>0</v>
      </c>
      <c r="F20" s="31"/>
      <c r="G20" s="31"/>
      <c r="H20" s="31"/>
      <c r="I20" s="31"/>
      <c r="J20" s="31"/>
      <c r="K20" s="33"/>
      <c r="L20" s="45"/>
    </row>
    <row r="21" spans="1:12" ht="15" x14ac:dyDescent="0.25">
      <c r="A21" s="45"/>
      <c r="B21" s="29"/>
      <c r="C21" s="38" t="s">
        <v>10</v>
      </c>
      <c r="D21" s="31"/>
      <c r="E21" s="41">
        <f>SUM(E11:E17)*-1</f>
        <v>0</v>
      </c>
      <c r="F21" s="31"/>
      <c r="G21" s="31"/>
      <c r="H21" s="31"/>
      <c r="I21" s="31"/>
      <c r="J21" s="31"/>
      <c r="K21" s="33"/>
      <c r="L21" s="45"/>
    </row>
    <row r="22" spans="1:12" ht="15" x14ac:dyDescent="0.25">
      <c r="A22" s="45"/>
      <c r="B22" s="29"/>
      <c r="C22" s="38" t="s">
        <v>11</v>
      </c>
      <c r="D22" s="31"/>
      <c r="E22" s="41">
        <f>IF((((E20+E21)*27.5%)-9486.91)&gt;0,(((E20+E21)*27.5%)-9486.91),0)</f>
        <v>0</v>
      </c>
      <c r="F22" s="31"/>
      <c r="G22" s="31"/>
      <c r="H22" s="31"/>
      <c r="I22" s="31"/>
      <c r="J22" s="31"/>
      <c r="K22" s="33"/>
      <c r="L22" s="45"/>
    </row>
    <row r="23" spans="1:12" ht="15" x14ac:dyDescent="0.25">
      <c r="A23" s="45"/>
      <c r="B23" s="29"/>
      <c r="C23" s="31"/>
      <c r="D23" s="31"/>
      <c r="E23" s="37"/>
      <c r="F23" s="31"/>
      <c r="G23" s="31"/>
      <c r="H23" s="31"/>
      <c r="I23" s="31"/>
      <c r="J23" s="31"/>
      <c r="K23" s="33"/>
      <c r="L23" s="45"/>
    </row>
    <row r="24" spans="1:12" ht="15" x14ac:dyDescent="0.25">
      <c r="A24" s="45"/>
      <c r="B24" s="29"/>
      <c r="C24" s="63" t="s">
        <v>35</v>
      </c>
      <c r="D24" s="63"/>
      <c r="E24" s="63"/>
      <c r="F24" s="63"/>
      <c r="G24" s="63"/>
      <c r="H24" s="63"/>
      <c r="I24" s="63"/>
      <c r="J24" s="63"/>
      <c r="K24" s="33"/>
      <c r="L24" s="45"/>
    </row>
    <row r="25" spans="1:12" ht="15.75" customHeight="1" x14ac:dyDescent="0.25">
      <c r="A25" s="45"/>
      <c r="B25" s="29"/>
      <c r="C25" s="63" t="s">
        <v>36</v>
      </c>
      <c r="D25" s="63"/>
      <c r="E25" s="63"/>
      <c r="F25" s="63"/>
      <c r="G25" s="63"/>
      <c r="H25" s="63"/>
      <c r="I25" s="63"/>
      <c r="J25" s="63"/>
      <c r="K25" s="33"/>
      <c r="L25" s="45"/>
    </row>
    <row r="26" spans="1:12" ht="15.75" thickBot="1" x14ac:dyDescent="0.3">
      <c r="A26" s="45"/>
      <c r="B26" s="29"/>
      <c r="C26" s="31"/>
      <c r="D26" s="31"/>
      <c r="E26" s="31"/>
      <c r="F26" s="31"/>
      <c r="G26" s="31"/>
      <c r="H26" s="31"/>
      <c r="I26" s="31"/>
      <c r="J26" s="31"/>
      <c r="K26" s="33"/>
      <c r="L26" s="45"/>
    </row>
    <row r="27" spans="1:12" ht="26.45" customHeight="1" thickBot="1" x14ac:dyDescent="0.3">
      <c r="A27" s="45"/>
      <c r="B27" s="29"/>
      <c r="C27" s="65" t="s">
        <v>37</v>
      </c>
      <c r="D27" s="66"/>
      <c r="E27" s="66"/>
      <c r="F27" s="66"/>
      <c r="G27" s="66"/>
      <c r="H27" s="66"/>
      <c r="I27" s="67"/>
      <c r="J27" s="31"/>
      <c r="K27" s="33"/>
      <c r="L27" s="45"/>
    </row>
    <row r="28" spans="1:12" ht="15.75" thickBot="1" x14ac:dyDescent="0.3">
      <c r="A28" s="45"/>
      <c r="B28" s="42"/>
      <c r="C28" s="43"/>
      <c r="D28" s="43"/>
      <c r="E28" s="43"/>
      <c r="F28" s="43"/>
      <c r="G28" s="43"/>
      <c r="H28" s="43"/>
      <c r="I28" s="43"/>
      <c r="J28" s="43"/>
      <c r="K28" s="44"/>
      <c r="L28" s="45"/>
    </row>
    <row r="29" spans="1:12" ht="15" x14ac:dyDescent="0.25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</row>
  </sheetData>
  <sheetProtection algorithmName="SHA-512" hashValue="kFiODRuNVbKfy0vVsJ/aY4taytgZv7/wzn628wfTNnKxEWAq5kepTCgIHEKAwRSKAeQ3NlrE/bB94KUJAqUqNQ==" saltValue="1GefG1cuexhq6Xc05vRC8g==" spinCount="100000" sheet="1" objects="1" scenarios="1" selectLockedCells="1"/>
  <mergeCells count="4">
    <mergeCell ref="C24:J24"/>
    <mergeCell ref="C25:J25"/>
    <mergeCell ref="D2:F2"/>
    <mergeCell ref="C27:I27"/>
  </mergeCells>
  <pageMargins left="0.511811024" right="0.511811024" top="0.78740157499999996" bottom="0.78740157499999996" header="0.31496062000000002" footer="0.31496062000000002"/>
  <pageSetup paperSize="9" orientation="portrait" horizontalDpi="4294967293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7"/>
  <sheetViews>
    <sheetView windowProtection="1" showGridLines="0" zoomScaleNormal="100" workbookViewId="0"/>
  </sheetViews>
  <sheetFormatPr defaultColWidth="9.140625" defaultRowHeight="15.75" x14ac:dyDescent="0.3"/>
  <cols>
    <col min="1" max="1" width="3" style="1" customWidth="1"/>
    <col min="2" max="2" width="11.85546875" style="1" customWidth="1"/>
    <col min="3" max="3" width="24.42578125" style="1" bestFit="1" customWidth="1"/>
    <col min="4" max="5" width="26.42578125" style="1" bestFit="1" customWidth="1"/>
    <col min="6" max="6" width="8" style="1" bestFit="1" customWidth="1"/>
    <col min="7" max="7" width="29.5703125" style="1" bestFit="1" customWidth="1"/>
    <col min="8" max="8" width="9.140625" style="1"/>
    <col min="9" max="9" width="3" style="1" customWidth="1"/>
    <col min="10" max="16384" width="9.140625" style="1"/>
  </cols>
  <sheetData>
    <row r="1" spans="1:9" ht="16.5" thickBot="1" x14ac:dyDescent="0.35">
      <c r="A1" s="45"/>
      <c r="B1" s="45"/>
      <c r="C1" s="45"/>
      <c r="D1" s="45"/>
      <c r="E1" s="45"/>
      <c r="F1" s="45"/>
      <c r="G1" s="45"/>
      <c r="H1" s="45"/>
      <c r="I1" s="45"/>
    </row>
    <row r="2" spans="1:9" ht="77.25" customHeight="1" x14ac:dyDescent="0.3">
      <c r="A2" s="45"/>
      <c r="B2" s="26"/>
      <c r="C2" s="27"/>
      <c r="D2" s="64"/>
      <c r="E2" s="64"/>
      <c r="F2" s="64"/>
      <c r="G2" s="27"/>
      <c r="H2" s="28"/>
      <c r="I2" s="45"/>
    </row>
    <row r="3" spans="1:9" ht="41.25" customHeight="1" x14ac:dyDescent="0.3">
      <c r="A3" s="45"/>
      <c r="B3" s="46"/>
      <c r="C3" s="47"/>
      <c r="D3" s="47"/>
      <c r="E3" s="47"/>
      <c r="F3" s="47"/>
      <c r="G3" s="47"/>
      <c r="H3" s="48"/>
      <c r="I3" s="45"/>
    </row>
    <row r="4" spans="1:9" ht="6" customHeight="1" x14ac:dyDescent="0.3">
      <c r="A4" s="45"/>
      <c r="B4" s="46"/>
      <c r="C4" s="68"/>
      <c r="D4" s="68"/>
      <c r="E4" s="68"/>
      <c r="F4" s="68"/>
      <c r="G4" s="68"/>
      <c r="H4" s="48"/>
      <c r="I4" s="45"/>
    </row>
    <row r="5" spans="1:9" s="9" customFormat="1" ht="25.5" x14ac:dyDescent="0.25">
      <c r="A5" s="56"/>
      <c r="B5" s="49"/>
      <c r="C5" s="10" t="s">
        <v>17</v>
      </c>
      <c r="D5" s="10" t="s">
        <v>15</v>
      </c>
      <c r="E5" s="10" t="s">
        <v>16</v>
      </c>
      <c r="F5" s="10" t="s">
        <v>13</v>
      </c>
      <c r="G5" s="10" t="s">
        <v>14</v>
      </c>
      <c r="H5" s="50"/>
      <c r="I5" s="56"/>
    </row>
    <row r="6" spans="1:9" s="11" customFormat="1" x14ac:dyDescent="0.25">
      <c r="A6" s="57"/>
      <c r="B6" s="51"/>
      <c r="C6" s="12">
        <v>1</v>
      </c>
      <c r="D6" s="13">
        <v>0</v>
      </c>
      <c r="E6" s="13">
        <v>22847.759999999998</v>
      </c>
      <c r="F6" s="14">
        <v>0</v>
      </c>
      <c r="G6" s="13">
        <v>0</v>
      </c>
      <c r="H6" s="52"/>
      <c r="I6" s="57"/>
    </row>
    <row r="7" spans="1:9" s="11" customFormat="1" x14ac:dyDescent="0.25">
      <c r="A7" s="57"/>
      <c r="B7" s="51"/>
      <c r="C7" s="15">
        <v>2</v>
      </c>
      <c r="D7" s="16">
        <v>22847.77</v>
      </c>
      <c r="E7" s="16">
        <v>33919.800000000003</v>
      </c>
      <c r="F7" s="17">
        <v>7.4999999999999997E-2</v>
      </c>
      <c r="G7" s="16">
        <v>1713.58</v>
      </c>
      <c r="H7" s="52"/>
      <c r="I7" s="57"/>
    </row>
    <row r="8" spans="1:9" s="11" customFormat="1" x14ac:dyDescent="0.25">
      <c r="A8" s="57"/>
      <c r="B8" s="51"/>
      <c r="C8" s="12">
        <v>3</v>
      </c>
      <c r="D8" s="13">
        <v>33919.81</v>
      </c>
      <c r="E8" s="13">
        <v>45012.6</v>
      </c>
      <c r="F8" s="14">
        <v>0.15</v>
      </c>
      <c r="G8" s="13">
        <v>4257.57</v>
      </c>
      <c r="H8" s="52"/>
      <c r="I8" s="57"/>
    </row>
    <row r="9" spans="1:9" s="11" customFormat="1" x14ac:dyDescent="0.25">
      <c r="A9" s="57"/>
      <c r="B9" s="51"/>
      <c r="C9" s="15">
        <v>4</v>
      </c>
      <c r="D9" s="16">
        <v>45012.61</v>
      </c>
      <c r="E9" s="16">
        <v>55976.160000000003</v>
      </c>
      <c r="F9" s="17">
        <v>0.22500000000000001</v>
      </c>
      <c r="G9" s="16">
        <v>7633.51</v>
      </c>
      <c r="H9" s="52"/>
      <c r="I9" s="57"/>
    </row>
    <row r="10" spans="1:9" s="11" customFormat="1" x14ac:dyDescent="0.25">
      <c r="A10" s="57"/>
      <c r="B10" s="51"/>
      <c r="C10" s="12">
        <v>5</v>
      </c>
      <c r="D10" s="13">
        <v>55976.160000000003</v>
      </c>
      <c r="E10" s="13">
        <v>9999999999</v>
      </c>
      <c r="F10" s="14">
        <v>0.27500000000000002</v>
      </c>
      <c r="G10" s="13">
        <v>10432.32</v>
      </c>
      <c r="H10" s="52"/>
      <c r="I10" s="57"/>
    </row>
    <row r="11" spans="1:9" hidden="1" x14ac:dyDescent="0.3">
      <c r="A11" s="45"/>
      <c r="B11" s="46"/>
      <c r="C11" s="47"/>
      <c r="D11" s="47"/>
      <c r="E11" s="47"/>
      <c r="F11" s="47"/>
      <c r="G11" s="47"/>
      <c r="H11" s="48"/>
      <c r="I11" s="45"/>
    </row>
    <row r="12" spans="1:9" hidden="1" x14ac:dyDescent="0.3">
      <c r="A12" s="45"/>
      <c r="B12" s="46"/>
      <c r="C12" s="18" t="s">
        <v>22</v>
      </c>
      <c r="D12" s="18" t="s">
        <v>23</v>
      </c>
      <c r="E12" s="47"/>
      <c r="F12" s="47"/>
      <c r="G12" s="47"/>
      <c r="H12" s="48"/>
      <c r="I12" s="45"/>
    </row>
    <row r="13" spans="1:9" hidden="1" x14ac:dyDescent="0.3">
      <c r="A13" s="45"/>
      <c r="B13" s="46"/>
      <c r="C13" s="19" t="s">
        <v>24</v>
      </c>
      <c r="D13" s="20">
        <v>1974.72</v>
      </c>
      <c r="E13" s="47"/>
      <c r="F13" s="47"/>
      <c r="G13" s="47"/>
      <c r="H13" s="48"/>
      <c r="I13" s="45"/>
    </row>
    <row r="14" spans="1:9" hidden="1" x14ac:dyDescent="0.3">
      <c r="A14" s="45"/>
      <c r="B14" s="46"/>
      <c r="C14" s="21" t="s">
        <v>25</v>
      </c>
      <c r="D14" s="22">
        <v>2958.23</v>
      </c>
      <c r="E14" s="47"/>
      <c r="F14" s="47"/>
      <c r="G14" s="47"/>
      <c r="H14" s="48"/>
      <c r="I14" s="45"/>
    </row>
    <row r="15" spans="1:9" hidden="1" x14ac:dyDescent="0.3">
      <c r="A15" s="45"/>
      <c r="B15" s="46"/>
      <c r="C15" s="19" t="s">
        <v>18</v>
      </c>
      <c r="D15" s="20">
        <f>+'Simulador Olhar do Palhaço'!E20+'Simulador Olhar do Palhaço'!E21</f>
        <v>0</v>
      </c>
      <c r="E15" s="47"/>
      <c r="F15" s="47"/>
      <c r="G15" s="47"/>
      <c r="H15" s="48"/>
      <c r="I15" s="45"/>
    </row>
    <row r="16" spans="1:9" hidden="1" x14ac:dyDescent="0.3">
      <c r="A16" s="45"/>
      <c r="B16" s="46"/>
      <c r="C16" s="21" t="s">
        <v>21</v>
      </c>
      <c r="D16" s="23">
        <f>IF(AND(D15&gt;=D6,D15&lt;=E6)=TRUE,C6,IF(AND(D15&gt;=D7,D15&lt;=E7)=TRUE,C7,IF(AND(D15&gt;=D8,D15&lt;=E8)=TRUE,C8,IF(AND(D15&gt;=D9,D15&lt;=E9)=TRUE,C9,IF(AND(D15&gt;=D10,D15&lt;=E10)=TRUE,C10,)))))</f>
        <v>1</v>
      </c>
      <c r="E16" s="47"/>
      <c r="F16" s="47"/>
      <c r="G16" s="47"/>
      <c r="H16" s="48"/>
      <c r="I16" s="45"/>
    </row>
    <row r="17" spans="1:9" hidden="1" x14ac:dyDescent="0.3">
      <c r="A17" s="45"/>
      <c r="B17" s="46"/>
      <c r="C17" s="19" t="s">
        <v>19</v>
      </c>
      <c r="D17" s="24">
        <f>+VLOOKUP($D$16,$C$5:$G$10,4,FALSE)</f>
        <v>0</v>
      </c>
      <c r="E17" s="47"/>
      <c r="F17" s="47"/>
      <c r="G17" s="47"/>
      <c r="H17" s="48"/>
      <c r="I17" s="45"/>
    </row>
    <row r="18" spans="1:9" hidden="1" x14ac:dyDescent="0.3">
      <c r="A18" s="45"/>
      <c r="B18" s="46"/>
      <c r="C18" s="21" t="s">
        <v>20</v>
      </c>
      <c r="D18" s="20">
        <f>+VLOOKUP($D$16,$C$5:$G$10,5,FALSE)</f>
        <v>0</v>
      </c>
      <c r="E18" s="47"/>
      <c r="F18" s="47"/>
      <c r="G18" s="47"/>
      <c r="H18" s="48"/>
      <c r="I18" s="45"/>
    </row>
    <row r="19" spans="1:9" x14ac:dyDescent="0.3">
      <c r="A19" s="45"/>
      <c r="B19" s="46"/>
      <c r="C19" s="47"/>
      <c r="D19" s="47"/>
      <c r="E19" s="47"/>
      <c r="F19" s="47"/>
      <c r="G19" s="47"/>
      <c r="H19" s="48"/>
      <c r="I19" s="45"/>
    </row>
    <row r="20" spans="1:9" x14ac:dyDescent="0.3">
      <c r="A20" s="45"/>
      <c r="B20" s="46"/>
      <c r="C20" s="47"/>
      <c r="D20" s="47"/>
      <c r="E20" s="47"/>
      <c r="F20" s="47"/>
      <c r="G20" s="47"/>
      <c r="H20" s="48"/>
      <c r="I20" s="45"/>
    </row>
    <row r="21" spans="1:9" x14ac:dyDescent="0.3">
      <c r="A21" s="45"/>
      <c r="B21" s="46"/>
      <c r="C21" s="47"/>
      <c r="D21" s="47"/>
      <c r="E21" s="47"/>
      <c r="F21" s="47"/>
      <c r="G21" s="47"/>
      <c r="H21" s="48"/>
      <c r="I21" s="45"/>
    </row>
    <row r="22" spans="1:9" x14ac:dyDescent="0.3">
      <c r="A22" s="45"/>
      <c r="B22" s="46"/>
      <c r="C22" s="47"/>
      <c r="D22" s="47"/>
      <c r="E22" s="47"/>
      <c r="F22" s="47"/>
      <c r="G22" s="47"/>
      <c r="H22" s="48"/>
      <c r="I22" s="45"/>
    </row>
    <row r="23" spans="1:9" x14ac:dyDescent="0.3">
      <c r="A23" s="45"/>
      <c r="B23" s="46"/>
      <c r="C23" s="47"/>
      <c r="D23" s="47"/>
      <c r="E23" s="47"/>
      <c r="F23" s="47"/>
      <c r="G23" s="47"/>
      <c r="H23" s="48"/>
      <c r="I23" s="45"/>
    </row>
    <row r="24" spans="1:9" x14ac:dyDescent="0.3">
      <c r="A24" s="45"/>
      <c r="B24" s="46"/>
      <c r="C24" s="47"/>
      <c r="D24" s="47"/>
      <c r="E24" s="47"/>
      <c r="F24" s="47"/>
      <c r="G24" s="47"/>
      <c r="H24" s="48"/>
      <c r="I24" s="45"/>
    </row>
    <row r="25" spans="1:9" x14ac:dyDescent="0.3">
      <c r="A25" s="45"/>
      <c r="B25" s="46"/>
      <c r="C25" s="47"/>
      <c r="D25" s="47"/>
      <c r="E25" s="47"/>
      <c r="F25" s="47"/>
      <c r="G25" s="47"/>
      <c r="H25" s="48"/>
      <c r="I25" s="45"/>
    </row>
    <row r="26" spans="1:9" x14ac:dyDescent="0.3">
      <c r="A26" s="45"/>
      <c r="B26" s="46"/>
      <c r="C26" s="47"/>
      <c r="D26" s="47"/>
      <c r="E26" s="47"/>
      <c r="F26" s="47"/>
      <c r="G26" s="47"/>
      <c r="H26" s="48"/>
      <c r="I26" s="45"/>
    </row>
    <row r="27" spans="1:9" x14ac:dyDescent="0.3">
      <c r="A27" s="45"/>
      <c r="B27" s="46"/>
      <c r="C27" s="47"/>
      <c r="D27" s="47"/>
      <c r="E27" s="47"/>
      <c r="F27" s="47"/>
      <c r="G27" s="47"/>
      <c r="H27" s="48"/>
      <c r="I27" s="45"/>
    </row>
    <row r="28" spans="1:9" x14ac:dyDescent="0.3">
      <c r="A28" s="45"/>
      <c r="B28" s="46"/>
      <c r="C28" s="47"/>
      <c r="D28" s="47"/>
      <c r="E28" s="47"/>
      <c r="F28" s="47"/>
      <c r="G28" s="47"/>
      <c r="H28" s="48"/>
      <c r="I28" s="45"/>
    </row>
    <row r="29" spans="1:9" x14ac:dyDescent="0.3">
      <c r="A29" s="45"/>
      <c r="B29" s="46"/>
      <c r="C29" s="47"/>
      <c r="D29" s="47"/>
      <c r="E29" s="47"/>
      <c r="F29" s="47"/>
      <c r="G29" s="47"/>
      <c r="H29" s="48"/>
      <c r="I29" s="45"/>
    </row>
    <row r="30" spans="1:9" x14ac:dyDescent="0.3">
      <c r="A30" s="45"/>
      <c r="B30" s="46"/>
      <c r="C30" s="47"/>
      <c r="D30" s="47"/>
      <c r="E30" s="47"/>
      <c r="F30" s="47"/>
      <c r="G30" s="47"/>
      <c r="H30" s="48"/>
      <c r="I30" s="45"/>
    </row>
    <row r="31" spans="1:9" x14ac:dyDescent="0.3">
      <c r="A31" s="45"/>
      <c r="B31" s="46"/>
      <c r="C31" s="47"/>
      <c r="D31" s="31"/>
      <c r="E31" s="47"/>
      <c r="F31" s="47"/>
      <c r="G31" s="47"/>
      <c r="H31" s="48"/>
      <c r="I31" s="45"/>
    </row>
    <row r="32" spans="1:9" x14ac:dyDescent="0.3">
      <c r="A32" s="45"/>
      <c r="B32" s="46"/>
      <c r="C32" s="47"/>
      <c r="D32" s="31"/>
      <c r="E32" s="47"/>
      <c r="F32" s="47"/>
      <c r="G32" s="47"/>
      <c r="H32" s="48"/>
      <c r="I32" s="45"/>
    </row>
    <row r="33" spans="1:9" x14ac:dyDescent="0.3">
      <c r="A33" s="45"/>
      <c r="B33" s="46"/>
      <c r="C33" s="47"/>
      <c r="D33" s="31"/>
      <c r="E33" s="47"/>
      <c r="F33" s="47"/>
      <c r="G33" s="47"/>
      <c r="H33" s="48"/>
      <c r="I33" s="45"/>
    </row>
    <row r="34" spans="1:9" x14ac:dyDescent="0.3">
      <c r="A34" s="45"/>
      <c r="B34" s="46"/>
      <c r="C34" s="47"/>
      <c r="D34" s="47"/>
      <c r="E34" s="47"/>
      <c r="F34" s="47"/>
      <c r="G34" s="47"/>
      <c r="H34" s="48"/>
      <c r="I34" s="45"/>
    </row>
    <row r="35" spans="1:9" x14ac:dyDescent="0.3">
      <c r="A35" s="45"/>
      <c r="B35" s="46"/>
      <c r="C35" s="47"/>
      <c r="D35" s="47"/>
      <c r="E35" s="47"/>
      <c r="F35" s="47"/>
      <c r="G35" s="47"/>
      <c r="H35" s="48"/>
      <c r="I35" s="45"/>
    </row>
    <row r="36" spans="1:9" ht="16.5" thickBot="1" x14ac:dyDescent="0.35">
      <c r="A36" s="45"/>
      <c r="B36" s="53"/>
      <c r="C36" s="54"/>
      <c r="D36" s="54"/>
      <c r="E36" s="54"/>
      <c r="F36" s="54"/>
      <c r="G36" s="54"/>
      <c r="H36" s="55"/>
      <c r="I36" s="45"/>
    </row>
    <row r="37" spans="1:9" x14ac:dyDescent="0.3">
      <c r="A37" s="45"/>
      <c r="B37" s="45"/>
      <c r="C37" s="45"/>
      <c r="D37" s="45"/>
      <c r="E37" s="45"/>
      <c r="F37" s="45"/>
      <c r="G37" s="45"/>
      <c r="H37" s="45"/>
      <c r="I37" s="45"/>
    </row>
  </sheetData>
  <sheetProtection algorithmName="SHA-512" hashValue="CCnGsr/yd5l1M4Pn7+zUP/jAs/u0UWZO69Zy6zPR1Wz1x09vbtRjEWeGfBDifk3aNfiaXNLf62fTs52H0dqNEg==" saltValue="FNi2vYKPTmTODauGAAZ3Tw==" spinCount="100000" sheet="1" objects="1" scenarios="1" selectLockedCells="1" selectUnlockedCells="1"/>
  <mergeCells count="2">
    <mergeCell ref="C4:G4"/>
    <mergeCell ref="D2:F2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Simulador Olhar do Palhaço</vt:lpstr>
      <vt:lpstr>Tabela IR</vt:lpstr>
    </vt:vector>
  </TitlesOfParts>
  <Company>Olhar do Palhaço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Simulador de impostos - Olhar do Palhaço</dc:title>
  <dc:subject>Simulador PRONAC</dc:subject>
  <dc:creator>Silvio Messias</dc:creator>
  <cp:keywords>Olhar do Palhaço</cp:keywords>
  <cp:lastModifiedBy>Silvio Messias</cp:lastModifiedBy>
  <dcterms:created xsi:type="dcterms:W3CDTF">2014-03-25T13:38:08Z</dcterms:created>
  <dcterms:modified xsi:type="dcterms:W3CDTF">2020-01-20T10:09:19Z</dcterms:modified>
  <cp:category>PRONAC; Palhaço; Humanização</cp:category>
</cp:coreProperties>
</file>